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<sst xmlns="http://schemas.openxmlformats.org/spreadsheetml/2006/main" count="120" uniqueCount="48">
  <si>
    <t xml:space="preserve">до наказу відділу освіти виконкому     </t>
  </si>
  <si>
    <t xml:space="preserve">Січень </t>
  </si>
  <si>
    <t>Разом</t>
  </si>
  <si>
    <t xml:space="preserve">Заробітна плата </t>
  </si>
  <si>
    <t>державний</t>
  </si>
  <si>
    <t>місцевий</t>
  </si>
  <si>
    <t>разом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</si>
  <si>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</si>
  <si>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</si>
  <si>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</si>
  <si>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 xml:space="preserve">Продукти харчування 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</si>
  <si>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</si>
  <si>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</si>
  <si>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</si>
  <si>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теплопостачання 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</si>
  <si>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</si>
  <si>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</si>
  <si>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</si>
  <si>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</si>
  <si>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</si>
  <si>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</si>
  <si>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</si>
  <si>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об’єктів</t>
  </si>
  <si>
    <t>Всього</t>
  </si>
  <si>
    <t>___________________________________________________________________________________________________________________________</t>
  </si>
  <si>
    <t>від 29.02.2016    № 83</t>
  </si>
  <si>
    <t>повна назва навчального закладу</t>
  </si>
  <si>
    <t>Керівник _________________________________________</t>
  </si>
  <si>
    <t>Виконавець (ПІБ, тел.) ______________________________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</si>
  <si>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</si>
  <si>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</si>
  <si>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</si>
  <si>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</si>
  <si>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</si>
  <si>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</si>
  <si>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</si>
  <si>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</si>
  <si>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</si>
  <si>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Додаток 2</t>
  </si>
  <si>
    <t>Код економічної класифікації видатків бюджету</t>
  </si>
  <si>
    <t xml:space="preserve">Металургійної районної у місті  ради </t>
  </si>
  <si>
    <t>держ.підтримка осіб з особл.осв.потребами</t>
  </si>
  <si>
    <t>субвенція "Нова українська школа"</t>
  </si>
  <si>
    <t>Лютий</t>
  </si>
  <si>
    <t>Грудень</t>
  </si>
  <si>
    <t xml:space="preserve">Інформація щодо фактичного використання бюджетних коштів у 2020 році (КОЗШ №7) </t>
  </si>
  <si>
    <t>КПКВКМБ 0617520 "Реалізація національної програми інформатизації"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</si>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</sst>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;[Red]0.00"/>
    <numFmt numFmtId="200" formatCode="#,##0.00;[Red]#,##0.00"/>
    <numFmt numFmtId="201" formatCode="[$-FC19]d\ mmmm\ yyyy\ &quot;г.&quot;"/>
  </numFmts>
  <fonts count="44">
    <font>
      <sz val="10"/>
      <name val="Arial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4" fontId="8" fillId="0" borderId="13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3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justify" vertical="top" wrapText="1"/>
    </xf>
    <xf numFmtId="4" fontId="8" fillId="0" borderId="13" xfId="0" applyNumberFormat="1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justify" vertical="top" wrapText="1"/>
    </xf>
    <xf numFmtId="4" fontId="7" fillId="0" borderId="13" xfId="0" applyNumberFormat="1" applyFont="1" applyBorder="1" applyAlignment="1">
      <alignment horizontal="justify" vertical="top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tabSelected="1" zoomScale="70" zoomScaleNormal="70" zoomScalePageLayoutView="0" workbookViewId="0" topLeftCell="A1">
      <selection activeCell="A6" sqref="A6:AT6"/>
    </sheetView>
  </sheetViews>
  <sheetFormatPr defaultColWidth="11.140625" defaultRowHeight="12.75"/>
  <cols>
    <col min="1" max="1" width="4.8515625" style="3" customWidth="1"/>
    <col min="2" max="2" width="27.140625" style="3" customWidth="1"/>
    <col min="3" max="4" width="10.140625" style="3" customWidth="1"/>
    <col min="5" max="6" width="10.421875" style="3" customWidth="1"/>
    <col min="7" max="7" width="9.8515625" style="3" customWidth="1"/>
    <col min="8" max="8" width="10.28125" style="3" customWidth="1"/>
    <col min="9" max="9" width="10.140625" style="3" customWidth="1"/>
    <col min="10" max="10" width="11.140625" style="3" customWidth="1"/>
    <col min="11" max="11" width="11.00390625" style="3" customWidth="1"/>
    <col min="12" max="12" width="11.140625" style="3" customWidth="1"/>
    <col min="13" max="13" width="11.8515625" style="3" customWidth="1"/>
    <col min="14" max="14" width="11.7109375" style="3" customWidth="1"/>
    <col min="15" max="15" width="13.140625" style="3" customWidth="1"/>
    <col min="16" max="16" width="9.8515625" style="3" customWidth="1"/>
    <col min="17" max="17" width="11.140625" style="3" customWidth="1"/>
    <col min="18" max="18" width="10.00390625" style="3" customWidth="1"/>
    <col min="19" max="20" width="10.28125" style="3" customWidth="1"/>
    <col min="21" max="21" width="11.421875" style="3" customWidth="1"/>
    <col min="22" max="22" width="8.8515625" style="3" customWidth="1"/>
    <col min="23" max="23" width="9.57421875" style="3" customWidth="1"/>
    <col min="24" max="24" width="11.8515625" style="3" customWidth="1"/>
    <col min="25" max="25" width="10.00390625" style="3" customWidth="1"/>
    <col min="26" max="26" width="10.57421875" style="3" customWidth="1"/>
    <col min="27" max="27" width="10.140625" style="3" customWidth="1"/>
    <col min="28" max="28" width="9.57421875" style="3" customWidth="1"/>
    <col min="29" max="29" width="10.7109375" style="3" customWidth="1"/>
    <col min="30" max="31" width="10.28125" style="3" customWidth="1"/>
    <col min="32" max="32" width="9.7109375" style="3" customWidth="1"/>
    <col min="33" max="33" width="10.57421875" style="3" customWidth="1"/>
    <col min="34" max="34" width="10.28125" style="3" customWidth="1"/>
    <col min="35" max="36" width="9.140625" style="3" customWidth="1"/>
    <col min="37" max="37" width="10.28125" style="3" customWidth="1"/>
    <col min="38" max="38" width="9.7109375" style="3" customWidth="1"/>
    <col min="39" max="39" width="9.421875" style="3" customWidth="1"/>
    <col min="40" max="40" width="6.421875" style="3" customWidth="1"/>
    <col min="41" max="41" width="6.00390625" style="3" customWidth="1"/>
    <col min="42" max="42" width="10.57421875" style="3" customWidth="1"/>
    <col min="43" max="43" width="11.00390625" style="3" customWidth="1"/>
    <col min="44" max="44" width="9.7109375" style="3" customWidth="1"/>
    <col min="45" max="45" width="8.7109375" style="3" customWidth="1"/>
    <col min="46" max="46" width="7.00390625" style="3" customWidth="1"/>
    <col min="47" max="49" width="10.8515625" style="3" customWidth="1"/>
    <col min="50" max="50" width="12.28125" style="3" customWidth="1"/>
    <col min="51" max="51" width="11.421875" style="3" customWidth="1"/>
    <col min="52" max="16384" width="11.140625" style="3" customWidth="1"/>
  </cols>
  <sheetData>
    <row r="1" spans="1:25" ht="15">
      <c r="A1" s="1"/>
      <c r="Y1" s="1" t="s">
        <v>38</v>
      </c>
    </row>
    <row r="2" spans="1:25" ht="15">
      <c r="A2" s="1"/>
      <c r="Y2" s="1" t="s">
        <v>0</v>
      </c>
    </row>
    <row r="3" spans="1:25" ht="15">
      <c r="A3" s="1"/>
      <c r="Y3" s="1" t="s">
        <v>40</v>
      </c>
    </row>
    <row r="4" spans="1:25" ht="15">
      <c r="A4" s="1"/>
      <c r="Y4" s="1" t="s">
        <v>25</v>
      </c>
    </row>
    <row r="5" ht="15.75">
      <c r="A5" s="2"/>
    </row>
    <row r="6" spans="1:46" ht="15.7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9" ht="15.75">
      <c r="A7" s="40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5"/>
      <c r="AW7" s="5"/>
    </row>
    <row r="8" spans="1:49" ht="14.25" thickBot="1">
      <c r="A8" s="43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17"/>
      <c r="AW8" s="17"/>
    </row>
    <row r="9" spans="1:80" s="6" customFormat="1" ht="37.5" customHeight="1" thickBot="1">
      <c r="A9" s="45" t="s">
        <v>39</v>
      </c>
      <c r="B9" s="46"/>
      <c r="C9" s="47" t="s">
        <v>1</v>
      </c>
      <c r="D9" s="48"/>
      <c r="E9" s="48"/>
      <c r="F9" s="48"/>
      <c r="G9" s="48"/>
      <c r="H9" s="49"/>
      <c r="I9" s="37" t="s">
        <v>43</v>
      </c>
      <c r="J9" s="38"/>
      <c r="K9" s="38"/>
      <c r="L9" s="38"/>
      <c r="M9" s="38"/>
      <c r="N9" s="39"/>
      <c r="O9" s="37" t="s">
        <v>29</v>
      </c>
      <c r="P9" s="38"/>
      <c r="Q9" s="38"/>
      <c r="R9" s="38"/>
      <c r="S9" s="38"/>
      <c r="T9" s="39"/>
      <c r="U9" s="37" t="s">
        <v>30</v>
      </c>
      <c r="V9" s="38"/>
      <c r="W9" s="38"/>
      <c r="X9" s="38"/>
      <c r="Y9" s="38"/>
      <c r="Z9" s="39"/>
      <c r="AA9" s="37" t="s">
        <v>31</v>
      </c>
      <c r="AB9" s="38"/>
      <c r="AC9" s="38"/>
      <c r="AD9" s="38"/>
      <c r="AE9" s="38"/>
      <c r="AF9" s="39"/>
      <c r="AG9" s="37" t="s">
        <v>32</v>
      </c>
      <c r="AH9" s="38"/>
      <c r="AI9" s="38"/>
      <c r="AJ9" s="38"/>
      <c r="AK9" s="38"/>
      <c r="AL9" s="39"/>
      <c r="AM9" s="37" t="s">
        <v>33</v>
      </c>
      <c r="AN9" s="38"/>
      <c r="AO9" s="38"/>
      <c r="AP9" s="38"/>
      <c r="AQ9" s="38"/>
      <c r="AR9" s="39"/>
      <c r="AS9" s="37" t="s">
        <v>34</v>
      </c>
      <c r="AT9" s="38"/>
      <c r="AU9" s="38"/>
      <c r="AV9" s="38"/>
      <c r="AW9" s="38"/>
      <c r="AX9" s="39"/>
      <c r="AY9" s="37" t="s">
        <v>35</v>
      </c>
      <c r="AZ9" s="38"/>
      <c r="BA9" s="38"/>
      <c r="BB9" s="38"/>
      <c r="BC9" s="38"/>
      <c r="BD9" s="39"/>
      <c r="BE9" s="37" t="s">
        <v>36</v>
      </c>
      <c r="BF9" s="38"/>
      <c r="BG9" s="38"/>
      <c r="BH9" s="38"/>
      <c r="BI9" s="38"/>
      <c r="BJ9" s="39"/>
      <c r="BK9" s="37" t="s">
        <v>37</v>
      </c>
      <c r="BL9" s="38"/>
      <c r="BM9" s="38"/>
      <c r="BN9" s="38"/>
      <c r="BO9" s="38"/>
      <c r="BP9" s="39"/>
      <c r="BQ9" s="37" t="s">
        <v>44</v>
      </c>
      <c r="BR9" s="38"/>
      <c r="BS9" s="38"/>
      <c r="BT9" s="38"/>
      <c r="BU9" s="38"/>
      <c r="BV9" s="39"/>
      <c r="BW9" s="37" t="s">
        <v>2</v>
      </c>
      <c r="BX9" s="38"/>
      <c r="BY9" s="38"/>
      <c r="BZ9" s="38"/>
      <c r="CA9" s="38"/>
      <c r="CB9" s="39"/>
    </row>
    <row r="10" spans="1:80" s="6" customFormat="1" ht="99.75" customHeight="1" thickBot="1">
      <c r="A10" s="7"/>
      <c r="B10" s="8"/>
      <c r="C10" s="9" t="s">
        <v>4</v>
      </c>
      <c r="D10" s="19" t="s">
        <v>42</v>
      </c>
      <c r="E10" s="20" t="s">
        <v>41</v>
      </c>
      <c r="F10" s="32" t="s">
        <v>46</v>
      </c>
      <c r="G10" s="9" t="s">
        <v>5</v>
      </c>
      <c r="H10" s="9" t="s">
        <v>6</v>
      </c>
      <c r="I10" s="24" t="s">
        <v>4</v>
      </c>
      <c r="J10" s="25" t="s">
        <v>42</v>
      </c>
      <c r="K10" s="26" t="s">
        <v>41</v>
      </c>
      <c r="L10" s="32" t="s">
        <v>46</v>
      </c>
      <c r="M10" s="24" t="s">
        <v>5</v>
      </c>
      <c r="N10" s="24" t="s">
        <v>6</v>
      </c>
      <c r="O10" s="24" t="s">
        <v>4</v>
      </c>
      <c r="P10" s="25" t="s">
        <v>42</v>
      </c>
      <c r="Q10" s="26" t="s">
        <v>41</v>
      </c>
      <c r="R10" s="32" t="s">
        <v>46</v>
      </c>
      <c r="S10" s="24" t="s">
        <v>5</v>
      </c>
      <c r="T10" s="24" t="s">
        <v>6</v>
      </c>
      <c r="U10" s="24" t="s">
        <v>4</v>
      </c>
      <c r="V10" s="25" t="s">
        <v>42</v>
      </c>
      <c r="W10" s="26" t="s">
        <v>41</v>
      </c>
      <c r="X10" s="32" t="s">
        <v>46</v>
      </c>
      <c r="Y10" s="24" t="s">
        <v>5</v>
      </c>
      <c r="Z10" s="24" t="s">
        <v>6</v>
      </c>
      <c r="AA10" s="24" t="s">
        <v>4</v>
      </c>
      <c r="AB10" s="25" t="s">
        <v>42</v>
      </c>
      <c r="AC10" s="26" t="s">
        <v>41</v>
      </c>
      <c r="AD10" s="32" t="s">
        <v>46</v>
      </c>
      <c r="AE10" s="24" t="s">
        <v>5</v>
      </c>
      <c r="AF10" s="24" t="s">
        <v>6</v>
      </c>
      <c r="AG10" s="24" t="s">
        <v>4</v>
      </c>
      <c r="AH10" s="25" t="s">
        <v>42</v>
      </c>
      <c r="AI10" s="26" t="s">
        <v>41</v>
      </c>
      <c r="AJ10" s="32" t="s">
        <v>46</v>
      </c>
      <c r="AK10" s="24" t="s">
        <v>5</v>
      </c>
      <c r="AL10" s="24" t="s">
        <v>6</v>
      </c>
      <c r="AM10" s="24" t="s">
        <v>4</v>
      </c>
      <c r="AN10" s="25" t="s">
        <v>42</v>
      </c>
      <c r="AO10" s="26" t="s">
        <v>41</v>
      </c>
      <c r="AP10" s="32" t="s">
        <v>46</v>
      </c>
      <c r="AQ10" s="24" t="s">
        <v>5</v>
      </c>
      <c r="AR10" s="24" t="s">
        <v>6</v>
      </c>
      <c r="AS10" s="24" t="s">
        <v>4</v>
      </c>
      <c r="AT10" s="25" t="s">
        <v>42</v>
      </c>
      <c r="AU10" s="26" t="s">
        <v>41</v>
      </c>
      <c r="AV10" s="32" t="s">
        <v>46</v>
      </c>
      <c r="AW10" s="24" t="s">
        <v>5</v>
      </c>
      <c r="AX10" s="24" t="s">
        <v>6</v>
      </c>
      <c r="AY10" s="24" t="s">
        <v>4</v>
      </c>
      <c r="AZ10" s="25" t="s">
        <v>42</v>
      </c>
      <c r="BA10" s="26" t="s">
        <v>41</v>
      </c>
      <c r="BB10" s="32" t="s">
        <v>46</v>
      </c>
      <c r="BC10" s="24" t="s">
        <v>5</v>
      </c>
      <c r="BD10" s="24" t="s">
        <v>6</v>
      </c>
      <c r="BE10" s="24" t="s">
        <v>4</v>
      </c>
      <c r="BF10" s="25" t="s">
        <v>42</v>
      </c>
      <c r="BG10" s="26" t="s">
        <v>41</v>
      </c>
      <c r="BH10" s="32" t="s">
        <v>46</v>
      </c>
      <c r="BI10" s="24" t="s">
        <v>5</v>
      </c>
      <c r="BJ10" s="24" t="s">
        <v>6</v>
      </c>
      <c r="BK10" s="24" t="s">
        <v>4</v>
      </c>
      <c r="BL10" s="25" t="s">
        <v>42</v>
      </c>
      <c r="BM10" s="26" t="s">
        <v>41</v>
      </c>
      <c r="BN10" s="32" t="s">
        <v>46</v>
      </c>
      <c r="BO10" s="24" t="s">
        <v>5</v>
      </c>
      <c r="BP10" s="24" t="s">
        <v>6</v>
      </c>
      <c r="BQ10" s="24" t="s">
        <v>4</v>
      </c>
      <c r="BR10" s="25" t="s">
        <v>42</v>
      </c>
      <c r="BS10" s="26" t="s">
        <v>41</v>
      </c>
      <c r="BT10" s="32" t="s">
        <v>46</v>
      </c>
      <c r="BU10" s="24" t="s">
        <v>5</v>
      </c>
      <c r="BV10" s="24" t="s">
        <v>6</v>
      </c>
      <c r="BW10" s="24" t="s">
        <v>4</v>
      </c>
      <c r="BX10" s="25" t="s">
        <v>42</v>
      </c>
      <c r="BY10" s="26" t="s">
        <v>41</v>
      </c>
      <c r="BZ10" s="32" t="s">
        <v>46</v>
      </c>
      <c r="CA10" s="24" t="s">
        <v>5</v>
      </c>
      <c r="CB10" s="24" t="s">
        <v>6</v>
      </c>
    </row>
    <row r="11" spans="1:80" s="13" customFormat="1" ht="19.5" customHeight="1" thickBot="1">
      <c r="A11" s="10">
        <v>2111</v>
      </c>
      <c r="B11" s="11" t="s">
        <v>3</v>
      </c>
      <c r="C11" s="12">
        <v>136634.27</v>
      </c>
      <c r="D11" s="18">
        <v>0</v>
      </c>
      <c r="E11" s="18">
        <v>5932.01</v>
      </c>
      <c r="F11" s="12">
        <v>0</v>
      </c>
      <c r="G11" s="12">
        <v>253160.76</v>
      </c>
      <c r="H11" s="29">
        <f>C11+D11+E11+G11+F11</f>
        <v>395727.04000000004</v>
      </c>
      <c r="I11" s="29">
        <v>291283.81</v>
      </c>
      <c r="J11" s="30">
        <v>0</v>
      </c>
      <c r="K11" s="30">
        <v>2001.16</v>
      </c>
      <c r="L11" s="29">
        <v>0</v>
      </c>
      <c r="M11" s="29">
        <v>98708.88</v>
      </c>
      <c r="N11" s="29">
        <f>I11+J11+K11+M11+L11</f>
        <v>391993.85</v>
      </c>
      <c r="O11" s="29">
        <v>304427.25</v>
      </c>
      <c r="P11" s="30">
        <v>0</v>
      </c>
      <c r="Q11" s="30">
        <v>3930.85</v>
      </c>
      <c r="R11" s="29">
        <v>0</v>
      </c>
      <c r="S11" s="29">
        <v>111636.5</v>
      </c>
      <c r="T11" s="29">
        <f>O11+P11+Q11+S11+R11</f>
        <v>419994.6</v>
      </c>
      <c r="U11" s="29">
        <v>305883.13</v>
      </c>
      <c r="V11" s="30">
        <v>0</v>
      </c>
      <c r="W11" s="30">
        <v>0</v>
      </c>
      <c r="X11" s="29">
        <v>0</v>
      </c>
      <c r="Y11" s="29">
        <v>95494.54</v>
      </c>
      <c r="Z11" s="29">
        <f>U11+V11+W11+Y11+X11</f>
        <v>401377.67</v>
      </c>
      <c r="AA11" s="29">
        <v>325999.84</v>
      </c>
      <c r="AB11" s="30">
        <v>0</v>
      </c>
      <c r="AC11" s="30">
        <v>0</v>
      </c>
      <c r="AD11" s="29">
        <v>0</v>
      </c>
      <c r="AE11" s="29">
        <v>98099.39</v>
      </c>
      <c r="AF11" s="29">
        <f>AA11+AB11+AC11+AE11+AD11</f>
        <v>424099.23000000004</v>
      </c>
      <c r="AG11" s="29">
        <v>648235.27</v>
      </c>
      <c r="AH11" s="30">
        <v>0</v>
      </c>
      <c r="AI11" s="30">
        <v>0</v>
      </c>
      <c r="AJ11" s="29">
        <v>0</v>
      </c>
      <c r="AK11" s="29">
        <v>44247.49</v>
      </c>
      <c r="AL11" s="29">
        <f>AG11+AH11+AI11+AK11+AJ11</f>
        <v>692482.76</v>
      </c>
      <c r="AM11" s="29">
        <v>218118.39</v>
      </c>
      <c r="AN11" s="30">
        <v>0</v>
      </c>
      <c r="AO11" s="30">
        <v>0</v>
      </c>
      <c r="AP11" s="29">
        <v>0</v>
      </c>
      <c r="AQ11" s="29">
        <v>107961.23</v>
      </c>
      <c r="AR11" s="29">
        <f>AM11+AN11+AO11+AQ11+AP11</f>
        <v>326079.62</v>
      </c>
      <c r="AS11" s="29">
        <v>203134.69</v>
      </c>
      <c r="AT11" s="30">
        <v>0</v>
      </c>
      <c r="AU11" s="30">
        <v>0</v>
      </c>
      <c r="AV11" s="29">
        <v>0</v>
      </c>
      <c r="AW11" s="29">
        <v>139604.58</v>
      </c>
      <c r="AX11" s="29">
        <f>AS11+AT11+AU11+AW11+AV11</f>
        <v>342739.27</v>
      </c>
      <c r="AY11" s="29">
        <v>118924.53</v>
      </c>
      <c r="AZ11" s="30">
        <v>0</v>
      </c>
      <c r="BA11" s="30">
        <v>0</v>
      </c>
      <c r="BB11" s="29">
        <v>0</v>
      </c>
      <c r="BC11" s="29">
        <v>38215.14</v>
      </c>
      <c r="BD11" s="29">
        <f>AY11+AZ11+BA11+BC11+BB11</f>
        <v>157139.66999999998</v>
      </c>
      <c r="BE11" s="29">
        <v>526966.07</v>
      </c>
      <c r="BF11" s="30">
        <v>0</v>
      </c>
      <c r="BG11" s="30">
        <v>7111.1</v>
      </c>
      <c r="BH11" s="29">
        <v>0</v>
      </c>
      <c r="BI11" s="29">
        <v>147588.06</v>
      </c>
      <c r="BJ11" s="29">
        <f>BE11+BF11+BG11+BI11+BH11</f>
        <v>681665.23</v>
      </c>
      <c r="BK11" s="29">
        <v>391758.86</v>
      </c>
      <c r="BL11" s="30">
        <v>0</v>
      </c>
      <c r="BM11" s="30">
        <v>5522.45</v>
      </c>
      <c r="BN11" s="29">
        <v>0</v>
      </c>
      <c r="BO11" s="29">
        <v>131868.65</v>
      </c>
      <c r="BP11" s="29">
        <f>BK11+BL11+BM11+BO11+BN11</f>
        <v>529149.96</v>
      </c>
      <c r="BQ11" s="29">
        <v>706167.75</v>
      </c>
      <c r="BR11" s="30">
        <v>0</v>
      </c>
      <c r="BS11" s="30">
        <v>14373.5</v>
      </c>
      <c r="BT11" s="29">
        <v>0</v>
      </c>
      <c r="BU11" s="29">
        <v>223771.54</v>
      </c>
      <c r="BV11" s="29">
        <f>BQ11+BR11+BS11+BU11+BT11</f>
        <v>944312.79</v>
      </c>
      <c r="BW11" s="29">
        <f>C11+I11+O11+U11+AA11+AG11+AM11+AS11+AY11+BE11+BK11+BQ11</f>
        <v>4177533.8599999994</v>
      </c>
      <c r="BX11" s="29">
        <f>D11+J11+P11+V11+AB11+AH11+AN11+AT11+AZ11+BF11+BL11+BR11</f>
        <v>0</v>
      </c>
      <c r="BY11" s="29">
        <f>E11+K11+Q11+W11+AC11+AI11+AO11+AU11+BA11+BG11+BM11+BS11</f>
        <v>38871.07000000001</v>
      </c>
      <c r="BZ11" s="29">
        <f>F11+L11+R11+X11+AD11+AJ11+AP11+AV11+BB11+BH11+BN11+BT11</f>
        <v>0</v>
      </c>
      <c r="CA11" s="29">
        <f>G11+M11+S11+Y11+AE11+AK11+AQ11+AW11+BC11+BI11+BO11+BU11</f>
        <v>1490356.76</v>
      </c>
      <c r="CB11" s="29">
        <f>BW11+BX11+BY11+CA11+BZ11</f>
        <v>5706761.6899999995</v>
      </c>
    </row>
    <row r="12" spans="1:80" s="13" customFormat="1" ht="16.5" customHeight="1" thickBot="1">
      <c r="A12" s="10">
        <v>2120</v>
      </c>
      <c r="B12" s="11" t="s">
        <v>7</v>
      </c>
      <c r="C12" s="12">
        <v>21629.55</v>
      </c>
      <c r="D12" s="18">
        <v>0</v>
      </c>
      <c r="E12" s="18">
        <v>1305.04</v>
      </c>
      <c r="F12" s="12">
        <v>0</v>
      </c>
      <c r="G12" s="12">
        <v>65456.7</v>
      </c>
      <c r="H12" s="29">
        <f aca="true" t="shared" si="0" ref="H12:H28">C12+D12+E12+G12+F12</f>
        <v>88391.29</v>
      </c>
      <c r="I12" s="29">
        <v>65622.11</v>
      </c>
      <c r="J12" s="30">
        <v>0</v>
      </c>
      <c r="K12" s="30">
        <v>440.26</v>
      </c>
      <c r="L12" s="29">
        <v>0</v>
      </c>
      <c r="M12" s="29">
        <v>21708</v>
      </c>
      <c r="N12" s="29">
        <f aca="true" t="shared" si="1" ref="N12:N27">I12+J12+K12+M12+L12</f>
        <v>87770.37</v>
      </c>
      <c r="O12" s="29">
        <v>67148.61</v>
      </c>
      <c r="P12" s="29">
        <v>0</v>
      </c>
      <c r="Q12" s="29">
        <v>864.79</v>
      </c>
      <c r="R12" s="29">
        <v>0</v>
      </c>
      <c r="S12" s="29">
        <v>23553.52</v>
      </c>
      <c r="T12" s="29">
        <f aca="true" t="shared" si="2" ref="T12:T27">O12+P12+Q12+S12+R12</f>
        <v>91566.92</v>
      </c>
      <c r="U12" s="29">
        <v>67425.69</v>
      </c>
      <c r="V12" s="30">
        <v>0</v>
      </c>
      <c r="W12" s="30">
        <v>0</v>
      </c>
      <c r="X12" s="29">
        <v>0</v>
      </c>
      <c r="Y12" s="29">
        <v>21456.61</v>
      </c>
      <c r="Z12" s="29">
        <f aca="true" t="shared" si="3" ref="Z12:Z27">U12+V12+W12+Y12+X12</f>
        <v>88882.3</v>
      </c>
      <c r="AA12" s="29">
        <v>71851.35</v>
      </c>
      <c r="AB12" s="29">
        <v>0</v>
      </c>
      <c r="AC12" s="29">
        <v>0</v>
      </c>
      <c r="AD12" s="29">
        <v>0</v>
      </c>
      <c r="AE12" s="29">
        <v>21748.13</v>
      </c>
      <c r="AF12" s="29">
        <f aca="true" t="shared" si="4" ref="AF12:AF27">AA12+AB12+AC12+AE12+AD12</f>
        <v>93599.48000000001</v>
      </c>
      <c r="AG12" s="29">
        <v>136780.3</v>
      </c>
      <c r="AH12" s="30">
        <v>0</v>
      </c>
      <c r="AI12" s="30">
        <v>0</v>
      </c>
      <c r="AJ12" s="29">
        <v>0</v>
      </c>
      <c r="AK12" s="29">
        <v>7224</v>
      </c>
      <c r="AL12" s="29">
        <f aca="true" t="shared" si="5" ref="AL12:AL26">AG12+AH12+AI12+AK12+AJ12</f>
        <v>144004.3</v>
      </c>
      <c r="AM12" s="29">
        <v>53817.51</v>
      </c>
      <c r="AN12" s="30">
        <v>0</v>
      </c>
      <c r="AO12" s="30">
        <v>0</v>
      </c>
      <c r="AP12" s="29">
        <v>0</v>
      </c>
      <c r="AQ12" s="29">
        <v>26680.15</v>
      </c>
      <c r="AR12" s="29">
        <f aca="true" t="shared" si="6" ref="AR12:AR26">AM12+AN12+AO12+AQ12+AP12</f>
        <v>80497.66</v>
      </c>
      <c r="AS12" s="29">
        <v>44997.57</v>
      </c>
      <c r="AT12" s="30">
        <v>0</v>
      </c>
      <c r="AU12" s="30">
        <v>0</v>
      </c>
      <c r="AV12" s="29">
        <v>0</v>
      </c>
      <c r="AW12" s="29">
        <v>32802.61</v>
      </c>
      <c r="AX12" s="29">
        <f aca="true" t="shared" si="7" ref="AX12:AX26">AS12+AT12+AU12+AW12+AV12</f>
        <v>77800.18</v>
      </c>
      <c r="AY12" s="29">
        <v>26163.4</v>
      </c>
      <c r="AZ12" s="30">
        <v>0</v>
      </c>
      <c r="BA12" s="30">
        <v>0</v>
      </c>
      <c r="BB12" s="29">
        <v>0</v>
      </c>
      <c r="BC12" s="29">
        <v>8407.33</v>
      </c>
      <c r="BD12" s="29">
        <f aca="true" t="shared" si="8" ref="BD12:BD26">AY12+AZ12+BA12+BC12+BB12</f>
        <v>34570.73</v>
      </c>
      <c r="BE12" s="29">
        <v>116646.96</v>
      </c>
      <c r="BF12" s="30">
        <v>0</v>
      </c>
      <c r="BG12" s="30">
        <v>1564.44</v>
      </c>
      <c r="BH12" s="29">
        <v>0</v>
      </c>
      <c r="BI12" s="29">
        <v>33494.37</v>
      </c>
      <c r="BJ12" s="29">
        <f aca="true" t="shared" si="9" ref="BJ12:BJ26">BE12+BF12+BG12+BI12+BH12</f>
        <v>151705.77000000002</v>
      </c>
      <c r="BK12" s="29">
        <v>89009.23</v>
      </c>
      <c r="BL12" s="29">
        <v>0</v>
      </c>
      <c r="BM12" s="29">
        <v>1214.94</v>
      </c>
      <c r="BN12" s="29">
        <v>0</v>
      </c>
      <c r="BO12" s="29">
        <v>31141.93</v>
      </c>
      <c r="BP12" s="29">
        <f aca="true" t="shared" si="10" ref="BP12:BP26">BK12+BL12+BM12+BO12+BN12</f>
        <v>121366.1</v>
      </c>
      <c r="BQ12" s="29">
        <v>163866.04</v>
      </c>
      <c r="BR12" s="29">
        <v>0</v>
      </c>
      <c r="BS12" s="29">
        <v>3162.17</v>
      </c>
      <c r="BT12" s="29">
        <v>0</v>
      </c>
      <c r="BU12" s="29">
        <v>52549.29</v>
      </c>
      <c r="BV12" s="29">
        <f aca="true" t="shared" si="11" ref="BV12:BV26">BQ12+BR12+BS12+BU12+BT12</f>
        <v>219577.50000000003</v>
      </c>
      <c r="BW12" s="29">
        <f aca="true" t="shared" si="12" ref="BW12:CA28">C12+I12+O12+U12+AA12+AG12+AM12+AS12+AY12+BE12+BK12+BQ12</f>
        <v>924958.3200000001</v>
      </c>
      <c r="BX12" s="29">
        <f t="shared" si="12"/>
        <v>0</v>
      </c>
      <c r="BY12" s="29">
        <f t="shared" si="12"/>
        <v>8551.640000000001</v>
      </c>
      <c r="BZ12" s="29">
        <f t="shared" si="12"/>
        <v>0</v>
      </c>
      <c r="CA12" s="29">
        <f t="shared" si="12"/>
        <v>346222.64</v>
      </c>
      <c r="CB12" s="29">
        <f aca="true" t="shared" si="13" ref="CB12:CB28">BW12+BX12+BY12+CA12+BZ12</f>
        <v>1279732.6</v>
      </c>
    </row>
    <row r="13" spans="1:80" s="13" customFormat="1" ht="31.5" customHeight="1" thickBot="1">
      <c r="A13" s="10">
        <v>2210</v>
      </c>
      <c r="B13" s="11" t="s">
        <v>8</v>
      </c>
      <c r="C13" s="12">
        <v>0</v>
      </c>
      <c r="D13" s="18">
        <v>0</v>
      </c>
      <c r="E13" s="18">
        <v>0</v>
      </c>
      <c r="F13" s="12">
        <v>0</v>
      </c>
      <c r="G13" s="12">
        <v>0</v>
      </c>
      <c r="H13" s="29">
        <f t="shared" si="0"/>
        <v>0</v>
      </c>
      <c r="I13" s="29">
        <v>0</v>
      </c>
      <c r="J13" s="30">
        <v>0</v>
      </c>
      <c r="K13" s="30">
        <v>0</v>
      </c>
      <c r="L13" s="29">
        <v>0</v>
      </c>
      <c r="M13" s="29">
        <v>956.66</v>
      </c>
      <c r="N13" s="29">
        <f t="shared" si="1"/>
        <v>956.66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f t="shared" si="2"/>
        <v>0</v>
      </c>
      <c r="U13" s="29">
        <v>0</v>
      </c>
      <c r="V13" s="30">
        <v>0</v>
      </c>
      <c r="W13" s="30">
        <v>0</v>
      </c>
      <c r="X13" s="29">
        <v>0</v>
      </c>
      <c r="Y13" s="29">
        <v>0</v>
      </c>
      <c r="Z13" s="29">
        <f t="shared" si="3"/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f t="shared" si="4"/>
        <v>0</v>
      </c>
      <c r="AG13" s="29">
        <v>0</v>
      </c>
      <c r="AH13" s="30">
        <v>0</v>
      </c>
      <c r="AI13" s="30">
        <v>0</v>
      </c>
      <c r="AJ13" s="29">
        <v>0</v>
      </c>
      <c r="AK13" s="29">
        <v>0</v>
      </c>
      <c r="AL13" s="29">
        <f t="shared" si="5"/>
        <v>0</v>
      </c>
      <c r="AM13" s="29">
        <v>0</v>
      </c>
      <c r="AN13" s="30">
        <v>0</v>
      </c>
      <c r="AO13" s="30">
        <v>0</v>
      </c>
      <c r="AP13" s="29">
        <v>0</v>
      </c>
      <c r="AQ13" s="29">
        <v>0</v>
      </c>
      <c r="AR13" s="29">
        <f t="shared" si="6"/>
        <v>0</v>
      </c>
      <c r="AS13" s="29">
        <v>0</v>
      </c>
      <c r="AT13" s="30">
        <v>0</v>
      </c>
      <c r="AU13" s="30">
        <v>0</v>
      </c>
      <c r="AV13" s="29">
        <v>0</v>
      </c>
      <c r="AW13" s="29">
        <v>3618</v>
      </c>
      <c r="AX13" s="29">
        <f t="shared" si="7"/>
        <v>3618</v>
      </c>
      <c r="AY13" s="29">
        <v>0</v>
      </c>
      <c r="AZ13" s="30">
        <v>0</v>
      </c>
      <c r="BA13" s="30">
        <v>0</v>
      </c>
      <c r="BB13" s="29">
        <v>1500</v>
      </c>
      <c r="BC13" s="29">
        <v>11267</v>
      </c>
      <c r="BD13" s="29">
        <f t="shared" si="8"/>
        <v>12767</v>
      </c>
      <c r="BE13" s="29">
        <v>0</v>
      </c>
      <c r="BF13" s="30">
        <v>0</v>
      </c>
      <c r="BG13" s="30">
        <v>0</v>
      </c>
      <c r="BH13" s="29">
        <v>0</v>
      </c>
      <c r="BI13" s="29">
        <v>38352</v>
      </c>
      <c r="BJ13" s="29">
        <f t="shared" si="9"/>
        <v>38352</v>
      </c>
      <c r="BK13" s="29">
        <v>0</v>
      </c>
      <c r="BL13" s="29">
        <v>0</v>
      </c>
      <c r="BM13" s="29">
        <v>0</v>
      </c>
      <c r="BN13" s="29">
        <v>0</v>
      </c>
      <c r="BO13" s="29">
        <v>3897</v>
      </c>
      <c r="BP13" s="29">
        <f t="shared" si="10"/>
        <v>3897</v>
      </c>
      <c r="BQ13" s="29">
        <v>0</v>
      </c>
      <c r="BR13" s="29">
        <v>0</v>
      </c>
      <c r="BS13" s="29">
        <v>0</v>
      </c>
      <c r="BT13" s="29">
        <v>0</v>
      </c>
      <c r="BU13" s="29">
        <v>49521</v>
      </c>
      <c r="BV13" s="29">
        <f t="shared" si="11"/>
        <v>49521</v>
      </c>
      <c r="BW13" s="29">
        <f t="shared" si="12"/>
        <v>0</v>
      </c>
      <c r="BX13" s="29">
        <f t="shared" si="12"/>
        <v>0</v>
      </c>
      <c r="BY13" s="29">
        <f t="shared" si="12"/>
        <v>0</v>
      </c>
      <c r="BZ13" s="29">
        <f t="shared" si="12"/>
        <v>1500</v>
      </c>
      <c r="CA13" s="29">
        <f t="shared" si="12"/>
        <v>107611.66</v>
      </c>
      <c r="CB13" s="29">
        <f t="shared" si="13"/>
        <v>109111.66</v>
      </c>
    </row>
    <row r="14" spans="1:80" s="13" customFormat="1" ht="25.5" customHeight="1" thickBot="1">
      <c r="A14" s="10">
        <v>2220</v>
      </c>
      <c r="B14" s="11" t="s">
        <v>9</v>
      </c>
      <c r="C14" s="12">
        <v>0</v>
      </c>
      <c r="D14" s="18">
        <v>0</v>
      </c>
      <c r="E14" s="18">
        <v>0</v>
      </c>
      <c r="F14" s="12">
        <v>0</v>
      </c>
      <c r="G14" s="12">
        <v>0</v>
      </c>
      <c r="H14" s="29">
        <f t="shared" si="0"/>
        <v>0</v>
      </c>
      <c r="I14" s="29">
        <v>0</v>
      </c>
      <c r="J14" s="30">
        <v>0</v>
      </c>
      <c r="K14" s="30">
        <v>0</v>
      </c>
      <c r="L14" s="29">
        <v>0</v>
      </c>
      <c r="M14" s="29">
        <v>0</v>
      </c>
      <c r="N14" s="29">
        <f t="shared" si="1"/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f t="shared" si="2"/>
        <v>0</v>
      </c>
      <c r="U14" s="29">
        <v>0</v>
      </c>
      <c r="V14" s="30">
        <v>0</v>
      </c>
      <c r="W14" s="30">
        <v>0</v>
      </c>
      <c r="X14" s="29">
        <v>0</v>
      </c>
      <c r="Y14" s="29">
        <v>0</v>
      </c>
      <c r="Z14" s="29">
        <f t="shared" si="3"/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7781</v>
      </c>
      <c r="AF14" s="29">
        <f t="shared" si="4"/>
        <v>7781</v>
      </c>
      <c r="AG14" s="29">
        <v>0</v>
      </c>
      <c r="AH14" s="30">
        <v>0</v>
      </c>
      <c r="AI14" s="30">
        <v>0</v>
      </c>
      <c r="AJ14" s="29">
        <v>0</v>
      </c>
      <c r="AK14" s="29">
        <v>0</v>
      </c>
      <c r="AL14" s="29">
        <f t="shared" si="5"/>
        <v>0</v>
      </c>
      <c r="AM14" s="29">
        <v>0</v>
      </c>
      <c r="AN14" s="30">
        <v>0</v>
      </c>
      <c r="AO14" s="30">
        <v>0</v>
      </c>
      <c r="AP14" s="29">
        <v>0</v>
      </c>
      <c r="AQ14" s="29">
        <v>0</v>
      </c>
      <c r="AR14" s="29">
        <f t="shared" si="6"/>
        <v>0</v>
      </c>
      <c r="AS14" s="29">
        <v>0</v>
      </c>
      <c r="AT14" s="30">
        <v>0</v>
      </c>
      <c r="AU14" s="30">
        <v>0</v>
      </c>
      <c r="AV14" s="29">
        <v>0</v>
      </c>
      <c r="AW14" s="29">
        <v>0</v>
      </c>
      <c r="AX14" s="29">
        <f t="shared" si="7"/>
        <v>0</v>
      </c>
      <c r="AY14" s="29">
        <v>0</v>
      </c>
      <c r="AZ14" s="30">
        <v>0</v>
      </c>
      <c r="BA14" s="30">
        <v>0</v>
      </c>
      <c r="BB14" s="29">
        <v>0</v>
      </c>
      <c r="BC14" s="29">
        <v>10388</v>
      </c>
      <c r="BD14" s="29">
        <f t="shared" si="8"/>
        <v>10388</v>
      </c>
      <c r="BE14" s="29">
        <v>0</v>
      </c>
      <c r="BF14" s="30">
        <v>0</v>
      </c>
      <c r="BG14" s="30">
        <v>0</v>
      </c>
      <c r="BH14" s="29">
        <v>0</v>
      </c>
      <c r="BI14" s="29">
        <v>5580</v>
      </c>
      <c r="BJ14" s="29">
        <f t="shared" si="9"/>
        <v>5580</v>
      </c>
      <c r="BK14" s="29">
        <v>0</v>
      </c>
      <c r="BL14" s="29">
        <v>23940</v>
      </c>
      <c r="BM14" s="29">
        <v>0</v>
      </c>
      <c r="BN14" s="29">
        <v>0</v>
      </c>
      <c r="BO14" s="29">
        <v>0</v>
      </c>
      <c r="BP14" s="29">
        <f t="shared" si="10"/>
        <v>23940</v>
      </c>
      <c r="BQ14" s="29">
        <v>0</v>
      </c>
      <c r="BR14" s="29">
        <v>19980</v>
      </c>
      <c r="BS14" s="29">
        <v>0</v>
      </c>
      <c r="BT14" s="29">
        <v>0</v>
      </c>
      <c r="BU14" s="29">
        <v>0</v>
      </c>
      <c r="BV14" s="29">
        <f t="shared" si="11"/>
        <v>19980</v>
      </c>
      <c r="BW14" s="29">
        <f t="shared" si="12"/>
        <v>0</v>
      </c>
      <c r="BX14" s="29">
        <f t="shared" si="12"/>
        <v>43920</v>
      </c>
      <c r="BY14" s="29">
        <f t="shared" si="12"/>
        <v>0</v>
      </c>
      <c r="BZ14" s="29">
        <f t="shared" si="12"/>
        <v>0</v>
      </c>
      <c r="CA14" s="29">
        <f t="shared" si="12"/>
        <v>23749</v>
      </c>
      <c r="CB14" s="29">
        <f t="shared" si="13"/>
        <v>67669</v>
      </c>
    </row>
    <row r="15" spans="1:80" s="13" customFormat="1" ht="18" customHeight="1" thickBot="1">
      <c r="A15" s="10">
        <v>2230</v>
      </c>
      <c r="B15" s="11" t="s">
        <v>10</v>
      </c>
      <c r="C15" s="12">
        <v>0</v>
      </c>
      <c r="D15" s="18">
        <v>0</v>
      </c>
      <c r="E15" s="18">
        <v>0</v>
      </c>
      <c r="F15" s="12">
        <v>0</v>
      </c>
      <c r="G15" s="12">
        <v>34999.75</v>
      </c>
      <c r="H15" s="29">
        <f t="shared" si="0"/>
        <v>34999.75</v>
      </c>
      <c r="I15" s="29">
        <v>0</v>
      </c>
      <c r="J15" s="30">
        <v>0</v>
      </c>
      <c r="K15" s="30">
        <v>0</v>
      </c>
      <c r="L15" s="29">
        <v>0</v>
      </c>
      <c r="M15" s="29">
        <v>9140.35</v>
      </c>
      <c r="N15" s="29">
        <f t="shared" si="1"/>
        <v>9140.35</v>
      </c>
      <c r="O15" s="29">
        <v>0</v>
      </c>
      <c r="P15" s="29">
        <v>0</v>
      </c>
      <c r="Q15" s="29">
        <v>0</v>
      </c>
      <c r="R15" s="29">
        <v>0</v>
      </c>
      <c r="S15" s="29">
        <v>14488</v>
      </c>
      <c r="T15" s="29">
        <f t="shared" si="2"/>
        <v>14488</v>
      </c>
      <c r="U15" s="29">
        <v>0</v>
      </c>
      <c r="V15" s="30">
        <v>0</v>
      </c>
      <c r="W15" s="30">
        <v>0</v>
      </c>
      <c r="X15" s="29">
        <v>0</v>
      </c>
      <c r="Y15" s="29">
        <v>0</v>
      </c>
      <c r="Z15" s="29">
        <f t="shared" si="3"/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f t="shared" si="4"/>
        <v>0</v>
      </c>
      <c r="AG15" s="29"/>
      <c r="AH15" s="30">
        <v>0</v>
      </c>
      <c r="AI15" s="30">
        <v>0</v>
      </c>
      <c r="AJ15" s="29">
        <v>0</v>
      </c>
      <c r="AK15" s="29">
        <v>0</v>
      </c>
      <c r="AL15" s="29">
        <f t="shared" si="5"/>
        <v>0</v>
      </c>
      <c r="AM15" s="29">
        <v>0</v>
      </c>
      <c r="AN15" s="30">
        <v>0</v>
      </c>
      <c r="AO15" s="30">
        <v>0</v>
      </c>
      <c r="AP15" s="29">
        <v>0</v>
      </c>
      <c r="AQ15" s="29">
        <v>0</v>
      </c>
      <c r="AR15" s="29">
        <f t="shared" si="6"/>
        <v>0</v>
      </c>
      <c r="AS15" s="29">
        <v>0</v>
      </c>
      <c r="AT15" s="30">
        <v>0</v>
      </c>
      <c r="AU15" s="30">
        <v>0</v>
      </c>
      <c r="AV15" s="29">
        <v>0</v>
      </c>
      <c r="AW15" s="29">
        <v>4575.32</v>
      </c>
      <c r="AX15" s="29">
        <f t="shared" si="7"/>
        <v>4575.32</v>
      </c>
      <c r="AY15" s="29">
        <v>0</v>
      </c>
      <c r="AZ15" s="30">
        <v>0</v>
      </c>
      <c r="BA15" s="30">
        <v>0</v>
      </c>
      <c r="BB15" s="29">
        <v>0</v>
      </c>
      <c r="BC15" s="29">
        <v>23357.36</v>
      </c>
      <c r="BD15" s="29">
        <f t="shared" si="8"/>
        <v>23357.36</v>
      </c>
      <c r="BE15" s="29">
        <v>0</v>
      </c>
      <c r="BF15" s="30">
        <v>0</v>
      </c>
      <c r="BG15" s="30">
        <v>0</v>
      </c>
      <c r="BH15" s="29">
        <v>0</v>
      </c>
      <c r="BI15" s="29">
        <v>20812.42</v>
      </c>
      <c r="BJ15" s="29">
        <f t="shared" si="9"/>
        <v>20812.42</v>
      </c>
      <c r="BK15" s="29">
        <v>0</v>
      </c>
      <c r="BL15" s="29">
        <v>0</v>
      </c>
      <c r="BM15" s="29">
        <v>0</v>
      </c>
      <c r="BN15" s="29">
        <v>0</v>
      </c>
      <c r="BO15" s="29">
        <v>18773.5</v>
      </c>
      <c r="BP15" s="29">
        <f t="shared" si="10"/>
        <v>18773.5</v>
      </c>
      <c r="BQ15" s="29">
        <v>0</v>
      </c>
      <c r="BR15" s="29">
        <v>0</v>
      </c>
      <c r="BS15" s="29">
        <v>0</v>
      </c>
      <c r="BT15" s="29">
        <v>0</v>
      </c>
      <c r="BU15" s="29">
        <v>26443.4</v>
      </c>
      <c r="BV15" s="29">
        <f t="shared" si="11"/>
        <v>26443.4</v>
      </c>
      <c r="BW15" s="29">
        <f t="shared" si="12"/>
        <v>0</v>
      </c>
      <c r="BX15" s="29">
        <f t="shared" si="12"/>
        <v>0</v>
      </c>
      <c r="BY15" s="29">
        <f t="shared" si="12"/>
        <v>0</v>
      </c>
      <c r="BZ15" s="29">
        <f t="shared" si="12"/>
        <v>0</v>
      </c>
      <c r="CA15" s="29">
        <f t="shared" si="12"/>
        <v>152590.1</v>
      </c>
      <c r="CB15" s="29">
        <f t="shared" si="13"/>
        <v>152590.1</v>
      </c>
    </row>
    <row r="16" spans="1:80" s="13" customFormat="1" ht="18" customHeight="1" thickBot="1">
      <c r="A16" s="33">
        <v>2240</v>
      </c>
      <c r="B16" s="34" t="s">
        <v>11</v>
      </c>
      <c r="C16" s="35">
        <v>0</v>
      </c>
      <c r="D16" s="36">
        <v>0</v>
      </c>
      <c r="E16" s="36">
        <v>0</v>
      </c>
      <c r="F16" s="35">
        <v>0</v>
      </c>
      <c r="G16" s="35">
        <v>0</v>
      </c>
      <c r="H16" s="21">
        <f t="shared" si="0"/>
        <v>0</v>
      </c>
      <c r="I16" s="21">
        <v>0</v>
      </c>
      <c r="J16" s="22">
        <v>0</v>
      </c>
      <c r="K16" s="22">
        <v>0</v>
      </c>
      <c r="L16" s="21">
        <v>2785.71</v>
      </c>
      <c r="M16" s="21">
        <v>0</v>
      </c>
      <c r="N16" s="21">
        <f t="shared" si="1"/>
        <v>2785.71</v>
      </c>
      <c r="O16" s="21">
        <v>0</v>
      </c>
      <c r="P16" s="21">
        <v>0</v>
      </c>
      <c r="Q16" s="21">
        <v>0</v>
      </c>
      <c r="R16" s="21">
        <v>0</v>
      </c>
      <c r="S16" s="21">
        <v>235.44</v>
      </c>
      <c r="T16" s="21">
        <f t="shared" si="2"/>
        <v>235.44</v>
      </c>
      <c r="U16" s="21">
        <v>0</v>
      </c>
      <c r="V16" s="22">
        <v>0</v>
      </c>
      <c r="W16" s="22">
        <v>0</v>
      </c>
      <c r="X16" s="21">
        <v>800</v>
      </c>
      <c r="Y16" s="21">
        <v>0</v>
      </c>
      <c r="Z16" s="21">
        <f t="shared" si="3"/>
        <v>800</v>
      </c>
      <c r="AA16" s="21">
        <v>0</v>
      </c>
      <c r="AB16" s="21">
        <v>0</v>
      </c>
      <c r="AC16" s="21">
        <v>0</v>
      </c>
      <c r="AD16" s="21">
        <v>1600</v>
      </c>
      <c r="AE16" s="21">
        <v>235.44</v>
      </c>
      <c r="AF16" s="21">
        <f t="shared" si="4"/>
        <v>1835.44</v>
      </c>
      <c r="AG16" s="21">
        <v>0</v>
      </c>
      <c r="AH16" s="22">
        <v>0</v>
      </c>
      <c r="AI16" s="22">
        <v>0</v>
      </c>
      <c r="AJ16" s="21">
        <v>0</v>
      </c>
      <c r="AK16" s="21">
        <v>0</v>
      </c>
      <c r="AL16" s="21">
        <f t="shared" si="5"/>
        <v>0</v>
      </c>
      <c r="AM16" s="21">
        <v>0</v>
      </c>
      <c r="AN16" s="22">
        <v>0</v>
      </c>
      <c r="AO16" s="22">
        <v>0</v>
      </c>
      <c r="AP16" s="21">
        <v>800</v>
      </c>
      <c r="AQ16" s="21">
        <v>8160.32</v>
      </c>
      <c r="AR16" s="21">
        <f t="shared" si="6"/>
        <v>8960.32</v>
      </c>
      <c r="AS16" s="21">
        <v>0</v>
      </c>
      <c r="AT16" s="22">
        <v>0</v>
      </c>
      <c r="AU16" s="22">
        <v>0</v>
      </c>
      <c r="AV16" s="21">
        <v>1600</v>
      </c>
      <c r="AW16" s="21">
        <v>0</v>
      </c>
      <c r="AX16" s="21">
        <f t="shared" si="7"/>
        <v>1600</v>
      </c>
      <c r="AY16" s="21">
        <v>0</v>
      </c>
      <c r="AZ16" s="22">
        <v>0</v>
      </c>
      <c r="BA16" s="22">
        <v>0</v>
      </c>
      <c r="BB16" s="21">
        <v>0</v>
      </c>
      <c r="BC16" s="21">
        <v>10110.8</v>
      </c>
      <c r="BD16" s="21">
        <f t="shared" si="8"/>
        <v>10110.8</v>
      </c>
      <c r="BE16" s="21">
        <v>0</v>
      </c>
      <c r="BF16" s="22">
        <v>0</v>
      </c>
      <c r="BG16" s="22">
        <v>0</v>
      </c>
      <c r="BH16" s="21">
        <v>800</v>
      </c>
      <c r="BI16" s="21">
        <v>1850.88</v>
      </c>
      <c r="BJ16" s="21">
        <f t="shared" si="9"/>
        <v>2650.88</v>
      </c>
      <c r="BK16" s="21">
        <v>0</v>
      </c>
      <c r="BL16" s="21">
        <v>0</v>
      </c>
      <c r="BM16" s="21">
        <v>0</v>
      </c>
      <c r="BN16" s="21">
        <v>1600</v>
      </c>
      <c r="BO16" s="21">
        <v>1799.45</v>
      </c>
      <c r="BP16" s="21">
        <f t="shared" si="10"/>
        <v>3399.45</v>
      </c>
      <c r="BQ16" s="21">
        <v>0</v>
      </c>
      <c r="BR16" s="21">
        <v>0</v>
      </c>
      <c r="BS16" s="21">
        <v>0</v>
      </c>
      <c r="BT16" s="21">
        <v>0</v>
      </c>
      <c r="BU16" s="21">
        <v>470.88</v>
      </c>
      <c r="BV16" s="21">
        <f t="shared" si="11"/>
        <v>470.88</v>
      </c>
      <c r="BW16" s="21">
        <f t="shared" si="12"/>
        <v>0</v>
      </c>
      <c r="BX16" s="21">
        <f t="shared" si="12"/>
        <v>0</v>
      </c>
      <c r="BY16" s="21">
        <f t="shared" si="12"/>
        <v>0</v>
      </c>
      <c r="BZ16" s="21">
        <f t="shared" si="12"/>
        <v>9985.71</v>
      </c>
      <c r="CA16" s="21">
        <f t="shared" si="12"/>
        <v>22863.210000000003</v>
      </c>
      <c r="CB16" s="21">
        <f t="shared" si="13"/>
        <v>32848.92</v>
      </c>
    </row>
    <row r="17" spans="1:80" s="13" customFormat="1" ht="18" customHeight="1" thickBot="1">
      <c r="A17" s="10">
        <v>2250</v>
      </c>
      <c r="B17" s="11" t="s">
        <v>12</v>
      </c>
      <c r="C17" s="12">
        <v>0</v>
      </c>
      <c r="D17" s="18">
        <v>0</v>
      </c>
      <c r="E17" s="18">
        <v>0</v>
      </c>
      <c r="F17" s="12">
        <v>0</v>
      </c>
      <c r="G17" s="12">
        <v>259</v>
      </c>
      <c r="H17" s="29">
        <f t="shared" si="0"/>
        <v>259</v>
      </c>
      <c r="I17" s="29">
        <v>0</v>
      </c>
      <c r="J17" s="30">
        <v>0</v>
      </c>
      <c r="K17" s="30">
        <v>0</v>
      </c>
      <c r="L17" s="29">
        <v>0</v>
      </c>
      <c r="M17" s="29">
        <v>155</v>
      </c>
      <c r="N17" s="29">
        <f t="shared" si="1"/>
        <v>155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f t="shared" si="2"/>
        <v>0</v>
      </c>
      <c r="U17" s="29">
        <v>0</v>
      </c>
      <c r="V17" s="30">
        <v>0</v>
      </c>
      <c r="W17" s="30">
        <v>0</v>
      </c>
      <c r="X17" s="29">
        <v>0</v>
      </c>
      <c r="Y17" s="29">
        <v>0</v>
      </c>
      <c r="Z17" s="29">
        <f t="shared" si="3"/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f t="shared" si="4"/>
        <v>0</v>
      </c>
      <c r="AG17" s="29">
        <v>0</v>
      </c>
      <c r="AH17" s="30">
        <v>0</v>
      </c>
      <c r="AI17" s="30">
        <v>0</v>
      </c>
      <c r="AJ17" s="29">
        <v>0</v>
      </c>
      <c r="AK17" s="29">
        <v>0</v>
      </c>
      <c r="AL17" s="29">
        <f t="shared" si="5"/>
        <v>0</v>
      </c>
      <c r="AM17" s="29">
        <v>0</v>
      </c>
      <c r="AN17" s="30">
        <v>0</v>
      </c>
      <c r="AO17" s="30">
        <v>0</v>
      </c>
      <c r="AP17" s="29">
        <v>0</v>
      </c>
      <c r="AQ17" s="29">
        <v>0</v>
      </c>
      <c r="AR17" s="29">
        <f t="shared" si="6"/>
        <v>0</v>
      </c>
      <c r="AS17" s="29">
        <v>0</v>
      </c>
      <c r="AT17" s="30">
        <v>0</v>
      </c>
      <c r="AU17" s="30">
        <v>0</v>
      </c>
      <c r="AV17" s="29">
        <v>0</v>
      </c>
      <c r="AW17" s="29">
        <v>0</v>
      </c>
      <c r="AX17" s="29">
        <f t="shared" si="7"/>
        <v>0</v>
      </c>
      <c r="AY17" s="29">
        <v>0</v>
      </c>
      <c r="AZ17" s="30">
        <v>0</v>
      </c>
      <c r="BA17" s="30">
        <v>0</v>
      </c>
      <c r="BB17" s="29">
        <v>0</v>
      </c>
      <c r="BC17" s="29">
        <v>0</v>
      </c>
      <c r="BD17" s="29">
        <f t="shared" si="8"/>
        <v>0</v>
      </c>
      <c r="BE17" s="29">
        <v>0</v>
      </c>
      <c r="BF17" s="30">
        <v>0</v>
      </c>
      <c r="BG17" s="30">
        <v>0</v>
      </c>
      <c r="BH17" s="29">
        <v>0</v>
      </c>
      <c r="BI17" s="29">
        <v>0</v>
      </c>
      <c r="BJ17" s="29">
        <f t="shared" si="9"/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f t="shared" si="10"/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f t="shared" si="11"/>
        <v>0</v>
      </c>
      <c r="BW17" s="29">
        <f t="shared" si="12"/>
        <v>0</v>
      </c>
      <c r="BX17" s="29">
        <f t="shared" si="12"/>
        <v>0</v>
      </c>
      <c r="BY17" s="29">
        <f t="shared" si="12"/>
        <v>0</v>
      </c>
      <c r="BZ17" s="29">
        <f t="shared" si="12"/>
        <v>0</v>
      </c>
      <c r="CA17" s="29">
        <f t="shared" si="12"/>
        <v>414</v>
      </c>
      <c r="CB17" s="29">
        <f t="shared" si="13"/>
        <v>414</v>
      </c>
    </row>
    <row r="18" spans="1:80" s="13" customFormat="1" ht="27" customHeight="1" thickBot="1">
      <c r="A18" s="10">
        <v>2260</v>
      </c>
      <c r="B18" s="11" t="s">
        <v>13</v>
      </c>
      <c r="C18" s="12">
        <v>0</v>
      </c>
      <c r="D18" s="18">
        <v>0</v>
      </c>
      <c r="E18" s="18">
        <v>0</v>
      </c>
      <c r="F18" s="12">
        <v>0</v>
      </c>
      <c r="G18" s="12">
        <v>0</v>
      </c>
      <c r="H18" s="29">
        <f t="shared" si="0"/>
        <v>0</v>
      </c>
      <c r="I18" s="29">
        <v>0</v>
      </c>
      <c r="J18" s="30">
        <v>0</v>
      </c>
      <c r="K18" s="30">
        <v>0</v>
      </c>
      <c r="L18" s="29">
        <v>0</v>
      </c>
      <c r="M18" s="29">
        <v>0</v>
      </c>
      <c r="N18" s="29">
        <f t="shared" si="1"/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f t="shared" si="2"/>
        <v>0</v>
      </c>
      <c r="U18" s="29">
        <v>0</v>
      </c>
      <c r="V18" s="30">
        <v>0</v>
      </c>
      <c r="W18" s="30">
        <v>0</v>
      </c>
      <c r="X18" s="29">
        <v>0</v>
      </c>
      <c r="Y18" s="29">
        <v>0</v>
      </c>
      <c r="Z18" s="29">
        <f t="shared" si="3"/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f t="shared" si="4"/>
        <v>0</v>
      </c>
      <c r="AG18" s="29">
        <v>0</v>
      </c>
      <c r="AH18" s="30">
        <v>0</v>
      </c>
      <c r="AI18" s="30">
        <v>0</v>
      </c>
      <c r="AJ18" s="29">
        <v>0</v>
      </c>
      <c r="AK18" s="29">
        <v>0</v>
      </c>
      <c r="AL18" s="29">
        <f t="shared" si="5"/>
        <v>0</v>
      </c>
      <c r="AM18" s="29">
        <v>0</v>
      </c>
      <c r="AN18" s="30">
        <v>0</v>
      </c>
      <c r="AO18" s="30">
        <v>0</v>
      </c>
      <c r="AP18" s="29">
        <v>0</v>
      </c>
      <c r="AQ18" s="29">
        <v>0</v>
      </c>
      <c r="AR18" s="29">
        <f t="shared" si="6"/>
        <v>0</v>
      </c>
      <c r="AS18" s="29">
        <v>0</v>
      </c>
      <c r="AT18" s="30">
        <v>0</v>
      </c>
      <c r="AU18" s="30">
        <v>0</v>
      </c>
      <c r="AV18" s="29">
        <v>0</v>
      </c>
      <c r="AW18" s="29">
        <v>0</v>
      </c>
      <c r="AX18" s="29">
        <f t="shared" si="7"/>
        <v>0</v>
      </c>
      <c r="AY18" s="29">
        <v>0</v>
      </c>
      <c r="AZ18" s="30">
        <v>0</v>
      </c>
      <c r="BA18" s="30">
        <v>0</v>
      </c>
      <c r="BB18" s="29">
        <v>0</v>
      </c>
      <c r="BC18" s="29">
        <v>0</v>
      </c>
      <c r="BD18" s="29">
        <f t="shared" si="8"/>
        <v>0</v>
      </c>
      <c r="BE18" s="29">
        <v>0</v>
      </c>
      <c r="BF18" s="30">
        <v>0</v>
      </c>
      <c r="BG18" s="30">
        <v>0</v>
      </c>
      <c r="BH18" s="29">
        <v>0</v>
      </c>
      <c r="BI18" s="29">
        <v>0</v>
      </c>
      <c r="BJ18" s="29">
        <f t="shared" si="9"/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f t="shared" si="10"/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f t="shared" si="11"/>
        <v>0</v>
      </c>
      <c r="BW18" s="29">
        <f t="shared" si="12"/>
        <v>0</v>
      </c>
      <c r="BX18" s="29">
        <f t="shared" si="12"/>
        <v>0</v>
      </c>
      <c r="BY18" s="29">
        <f t="shared" si="12"/>
        <v>0</v>
      </c>
      <c r="BZ18" s="29">
        <f t="shared" si="12"/>
        <v>0</v>
      </c>
      <c r="CA18" s="29">
        <f t="shared" si="12"/>
        <v>0</v>
      </c>
      <c r="CB18" s="29">
        <f t="shared" si="13"/>
        <v>0</v>
      </c>
    </row>
    <row r="19" spans="1:80" s="13" customFormat="1" ht="20.25" customHeight="1" thickBot="1">
      <c r="A19" s="10">
        <v>2271</v>
      </c>
      <c r="B19" s="11" t="s">
        <v>14</v>
      </c>
      <c r="C19" s="12">
        <v>0</v>
      </c>
      <c r="D19" s="18">
        <v>0</v>
      </c>
      <c r="E19" s="18">
        <v>0</v>
      </c>
      <c r="F19" s="12">
        <v>0</v>
      </c>
      <c r="G19" s="12">
        <v>46235</v>
      </c>
      <c r="H19" s="29">
        <f t="shared" si="0"/>
        <v>46235</v>
      </c>
      <c r="I19" s="29">
        <v>0</v>
      </c>
      <c r="J19" s="30">
        <v>0</v>
      </c>
      <c r="K19" s="30">
        <v>0</v>
      </c>
      <c r="L19" s="29">
        <v>0</v>
      </c>
      <c r="M19" s="29">
        <v>109871.66</v>
      </c>
      <c r="N19" s="29">
        <f t="shared" si="1"/>
        <v>109871.66</v>
      </c>
      <c r="O19" s="29">
        <v>0</v>
      </c>
      <c r="P19" s="29">
        <v>0</v>
      </c>
      <c r="Q19" s="29">
        <v>0</v>
      </c>
      <c r="R19" s="29">
        <v>0</v>
      </c>
      <c r="S19" s="29">
        <v>111645.59</v>
      </c>
      <c r="T19" s="29">
        <f t="shared" si="2"/>
        <v>111645.59</v>
      </c>
      <c r="U19" s="29">
        <v>0</v>
      </c>
      <c r="V19" s="30">
        <v>0</v>
      </c>
      <c r="W19" s="30">
        <v>0</v>
      </c>
      <c r="X19" s="29">
        <v>0</v>
      </c>
      <c r="Y19" s="29">
        <v>28711.98</v>
      </c>
      <c r="Z19" s="29">
        <f t="shared" si="3"/>
        <v>28711.98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f t="shared" si="4"/>
        <v>0</v>
      </c>
      <c r="AG19" s="29">
        <v>0</v>
      </c>
      <c r="AH19" s="30">
        <v>0</v>
      </c>
      <c r="AI19" s="30">
        <v>0</v>
      </c>
      <c r="AJ19" s="29">
        <v>0</v>
      </c>
      <c r="AK19" s="29">
        <v>-101.97</v>
      </c>
      <c r="AL19" s="29">
        <f t="shared" si="5"/>
        <v>-101.97</v>
      </c>
      <c r="AM19" s="29">
        <v>0</v>
      </c>
      <c r="AN19" s="30">
        <v>0</v>
      </c>
      <c r="AO19" s="30">
        <v>0</v>
      </c>
      <c r="AP19" s="29">
        <v>0</v>
      </c>
      <c r="AQ19" s="29">
        <v>0</v>
      </c>
      <c r="AR19" s="29">
        <f t="shared" si="6"/>
        <v>0</v>
      </c>
      <c r="AS19" s="29">
        <v>0</v>
      </c>
      <c r="AT19" s="30">
        <v>0</v>
      </c>
      <c r="AU19" s="30">
        <v>0</v>
      </c>
      <c r="AV19" s="29">
        <v>0</v>
      </c>
      <c r="AW19" s="29">
        <v>-3.58</v>
      </c>
      <c r="AX19" s="29">
        <f t="shared" si="7"/>
        <v>-3.58</v>
      </c>
      <c r="AY19" s="29">
        <v>0</v>
      </c>
      <c r="AZ19" s="30">
        <v>0</v>
      </c>
      <c r="BA19" s="30">
        <v>0</v>
      </c>
      <c r="BB19" s="29">
        <v>0</v>
      </c>
      <c r="BC19" s="29">
        <v>0</v>
      </c>
      <c r="BD19" s="29">
        <f t="shared" si="8"/>
        <v>0</v>
      </c>
      <c r="BE19" s="29">
        <v>0</v>
      </c>
      <c r="BF19" s="30">
        <v>0</v>
      </c>
      <c r="BG19" s="30">
        <v>0</v>
      </c>
      <c r="BH19" s="29">
        <v>0</v>
      </c>
      <c r="BI19" s="29">
        <v>73820.67</v>
      </c>
      <c r="BJ19" s="29">
        <f t="shared" si="9"/>
        <v>73820.67</v>
      </c>
      <c r="BK19" s="29">
        <v>0</v>
      </c>
      <c r="BL19" s="29">
        <v>0</v>
      </c>
      <c r="BM19" s="29">
        <v>0</v>
      </c>
      <c r="BN19" s="29">
        <v>0</v>
      </c>
      <c r="BO19" s="29">
        <v>31816.93</v>
      </c>
      <c r="BP19" s="29">
        <f t="shared" si="10"/>
        <v>31816.93</v>
      </c>
      <c r="BQ19" s="29">
        <v>0</v>
      </c>
      <c r="BR19" s="29">
        <v>0</v>
      </c>
      <c r="BS19" s="29">
        <v>0</v>
      </c>
      <c r="BT19" s="29">
        <v>0</v>
      </c>
      <c r="BU19" s="29">
        <v>-536.57</v>
      </c>
      <c r="BV19" s="29">
        <f t="shared" si="11"/>
        <v>-536.57</v>
      </c>
      <c r="BW19" s="29">
        <f t="shared" si="12"/>
        <v>0</v>
      </c>
      <c r="BX19" s="29">
        <f t="shared" si="12"/>
        <v>0</v>
      </c>
      <c r="BY19" s="29">
        <f t="shared" si="12"/>
        <v>0</v>
      </c>
      <c r="BZ19" s="29">
        <f t="shared" si="12"/>
        <v>0</v>
      </c>
      <c r="CA19" s="29">
        <f t="shared" si="12"/>
        <v>401459.70999999996</v>
      </c>
      <c r="CB19" s="29">
        <f t="shared" si="13"/>
        <v>401459.70999999996</v>
      </c>
    </row>
    <row r="20" spans="1:80" s="13" customFormat="1" ht="31.5" customHeight="1" thickBot="1">
      <c r="A20" s="10">
        <v>2272</v>
      </c>
      <c r="B20" s="11" t="s">
        <v>15</v>
      </c>
      <c r="C20" s="12">
        <v>0</v>
      </c>
      <c r="D20" s="18">
        <v>0</v>
      </c>
      <c r="E20" s="18">
        <v>0</v>
      </c>
      <c r="F20" s="12">
        <v>0</v>
      </c>
      <c r="G20" s="12">
        <v>0</v>
      </c>
      <c r="H20" s="29">
        <f t="shared" si="0"/>
        <v>0</v>
      </c>
      <c r="I20" s="29">
        <v>0</v>
      </c>
      <c r="J20" s="30">
        <v>0</v>
      </c>
      <c r="K20" s="30">
        <v>0</v>
      </c>
      <c r="L20" s="29">
        <v>0</v>
      </c>
      <c r="M20" s="29">
        <v>2330.19</v>
      </c>
      <c r="N20" s="29">
        <f t="shared" si="1"/>
        <v>2330.19</v>
      </c>
      <c r="O20" s="29">
        <v>0</v>
      </c>
      <c r="P20" s="29">
        <v>0</v>
      </c>
      <c r="Q20" s="29">
        <v>0</v>
      </c>
      <c r="R20" s="29">
        <v>0</v>
      </c>
      <c r="S20" s="29">
        <v>1783.18</v>
      </c>
      <c r="T20" s="29">
        <f t="shared" si="2"/>
        <v>1783.18</v>
      </c>
      <c r="U20" s="29">
        <v>0</v>
      </c>
      <c r="V20" s="30">
        <v>0</v>
      </c>
      <c r="W20" s="30">
        <v>0</v>
      </c>
      <c r="X20" s="29">
        <v>0</v>
      </c>
      <c r="Y20" s="29">
        <v>158.35</v>
      </c>
      <c r="Z20" s="29">
        <f t="shared" si="3"/>
        <v>158.35</v>
      </c>
      <c r="AA20" s="29">
        <v>0</v>
      </c>
      <c r="AB20" s="29">
        <v>0</v>
      </c>
      <c r="AC20" s="29">
        <v>0</v>
      </c>
      <c r="AD20" s="29">
        <v>0</v>
      </c>
      <c r="AE20" s="29">
        <v>404.79</v>
      </c>
      <c r="AF20" s="29">
        <f t="shared" si="4"/>
        <v>404.79</v>
      </c>
      <c r="AG20" s="29">
        <v>0</v>
      </c>
      <c r="AH20" s="30">
        <v>0</v>
      </c>
      <c r="AI20" s="30">
        <v>0</v>
      </c>
      <c r="AJ20" s="29">
        <v>0</v>
      </c>
      <c r="AK20" s="29">
        <v>36.92</v>
      </c>
      <c r="AL20" s="29">
        <f t="shared" si="5"/>
        <v>36.92</v>
      </c>
      <c r="AM20" s="29">
        <v>0</v>
      </c>
      <c r="AN20" s="30">
        <v>0</v>
      </c>
      <c r="AO20" s="30">
        <v>0</v>
      </c>
      <c r="AP20" s="29">
        <v>0</v>
      </c>
      <c r="AQ20" s="29">
        <v>203</v>
      </c>
      <c r="AR20" s="29">
        <f t="shared" si="6"/>
        <v>203</v>
      </c>
      <c r="AS20" s="29">
        <v>0</v>
      </c>
      <c r="AT20" s="30">
        <v>0</v>
      </c>
      <c r="AU20" s="30">
        <v>0</v>
      </c>
      <c r="AV20" s="29">
        <v>0</v>
      </c>
      <c r="AW20" s="29">
        <v>992.25</v>
      </c>
      <c r="AX20" s="29">
        <f t="shared" si="7"/>
        <v>992.25</v>
      </c>
      <c r="AY20" s="29">
        <v>0</v>
      </c>
      <c r="AZ20" s="30">
        <v>0</v>
      </c>
      <c r="BA20" s="30">
        <v>0</v>
      </c>
      <c r="BB20" s="29">
        <v>0</v>
      </c>
      <c r="BC20" s="29">
        <v>1918.23</v>
      </c>
      <c r="BD20" s="29">
        <f t="shared" si="8"/>
        <v>1918.23</v>
      </c>
      <c r="BE20" s="29">
        <v>0</v>
      </c>
      <c r="BF20" s="30">
        <v>0</v>
      </c>
      <c r="BG20" s="30">
        <v>0</v>
      </c>
      <c r="BH20" s="29">
        <v>0</v>
      </c>
      <c r="BI20" s="29">
        <v>2264.29</v>
      </c>
      <c r="BJ20" s="29">
        <f t="shared" si="9"/>
        <v>2264.29</v>
      </c>
      <c r="BK20" s="29">
        <v>0</v>
      </c>
      <c r="BL20" s="29">
        <v>0</v>
      </c>
      <c r="BM20" s="29">
        <v>0</v>
      </c>
      <c r="BN20" s="29">
        <v>0</v>
      </c>
      <c r="BO20" s="29">
        <v>1593.77</v>
      </c>
      <c r="BP20" s="29">
        <f t="shared" si="10"/>
        <v>1593.77</v>
      </c>
      <c r="BQ20" s="29">
        <v>0</v>
      </c>
      <c r="BR20" s="29">
        <v>0</v>
      </c>
      <c r="BS20" s="29">
        <v>0</v>
      </c>
      <c r="BT20" s="29">
        <v>0</v>
      </c>
      <c r="BU20" s="29">
        <v>2479.41</v>
      </c>
      <c r="BV20" s="29">
        <f t="shared" si="11"/>
        <v>2479.41</v>
      </c>
      <c r="BW20" s="29">
        <f t="shared" si="12"/>
        <v>0</v>
      </c>
      <c r="BX20" s="29">
        <f t="shared" si="12"/>
        <v>0</v>
      </c>
      <c r="BY20" s="29">
        <f t="shared" si="12"/>
        <v>0</v>
      </c>
      <c r="BZ20" s="29">
        <f t="shared" si="12"/>
        <v>0</v>
      </c>
      <c r="CA20" s="29">
        <f t="shared" si="12"/>
        <v>14164.380000000001</v>
      </c>
      <c r="CB20" s="29">
        <f t="shared" si="13"/>
        <v>14164.380000000001</v>
      </c>
    </row>
    <row r="21" spans="1:80" s="13" customFormat="1" ht="21" customHeight="1" thickBot="1">
      <c r="A21" s="10">
        <v>2273</v>
      </c>
      <c r="B21" s="11" t="s">
        <v>16</v>
      </c>
      <c r="C21" s="12">
        <v>0</v>
      </c>
      <c r="D21" s="18">
        <v>0</v>
      </c>
      <c r="E21" s="18">
        <v>0</v>
      </c>
      <c r="F21" s="12">
        <v>0</v>
      </c>
      <c r="G21" s="12">
        <v>6796.62</v>
      </c>
      <c r="H21" s="29">
        <f t="shared" si="0"/>
        <v>6796.62</v>
      </c>
      <c r="I21" s="29">
        <v>0</v>
      </c>
      <c r="J21" s="30">
        <v>0</v>
      </c>
      <c r="K21" s="30">
        <v>0</v>
      </c>
      <c r="L21" s="29">
        <v>0</v>
      </c>
      <c r="M21" s="29">
        <v>7971.93</v>
      </c>
      <c r="N21" s="29">
        <f t="shared" si="1"/>
        <v>7971.93</v>
      </c>
      <c r="O21" s="29">
        <v>0</v>
      </c>
      <c r="P21" s="29">
        <v>0</v>
      </c>
      <c r="Q21" s="29">
        <v>0</v>
      </c>
      <c r="R21" s="29">
        <v>0</v>
      </c>
      <c r="S21" s="29">
        <v>4264.53</v>
      </c>
      <c r="T21" s="29">
        <f t="shared" si="2"/>
        <v>4264.53</v>
      </c>
      <c r="U21" s="29">
        <v>0</v>
      </c>
      <c r="V21" s="30">
        <v>0</v>
      </c>
      <c r="W21" s="30">
        <v>0</v>
      </c>
      <c r="X21" s="29">
        <v>0</v>
      </c>
      <c r="Y21" s="29">
        <v>4248.29</v>
      </c>
      <c r="Z21" s="29">
        <f t="shared" si="3"/>
        <v>4248.29</v>
      </c>
      <c r="AA21" s="29">
        <v>0</v>
      </c>
      <c r="AB21" s="29">
        <v>0</v>
      </c>
      <c r="AC21" s="29">
        <v>0</v>
      </c>
      <c r="AD21" s="29">
        <v>0</v>
      </c>
      <c r="AE21" s="29">
        <v>699.59</v>
      </c>
      <c r="AF21" s="29">
        <f t="shared" si="4"/>
        <v>699.59</v>
      </c>
      <c r="AG21" s="29">
        <v>0</v>
      </c>
      <c r="AH21" s="30">
        <v>0</v>
      </c>
      <c r="AI21" s="30">
        <v>0</v>
      </c>
      <c r="AJ21" s="29">
        <v>0</v>
      </c>
      <c r="AK21" s="29">
        <v>543.93</v>
      </c>
      <c r="AL21" s="29">
        <f t="shared" si="5"/>
        <v>543.93</v>
      </c>
      <c r="AM21" s="29">
        <v>0</v>
      </c>
      <c r="AN21" s="30">
        <v>0</v>
      </c>
      <c r="AO21" s="30">
        <v>0</v>
      </c>
      <c r="AP21" s="29">
        <v>0</v>
      </c>
      <c r="AQ21" s="29">
        <v>770.19</v>
      </c>
      <c r="AR21" s="29">
        <f t="shared" si="6"/>
        <v>770.19</v>
      </c>
      <c r="AS21" s="29">
        <v>0</v>
      </c>
      <c r="AT21" s="30">
        <v>0</v>
      </c>
      <c r="AU21" s="30">
        <v>0</v>
      </c>
      <c r="AV21" s="29">
        <v>0</v>
      </c>
      <c r="AW21" s="29">
        <v>936.33</v>
      </c>
      <c r="AX21" s="29">
        <f t="shared" si="7"/>
        <v>936.33</v>
      </c>
      <c r="AY21" s="29">
        <v>0</v>
      </c>
      <c r="AZ21" s="30">
        <v>0</v>
      </c>
      <c r="BA21" s="30">
        <v>0</v>
      </c>
      <c r="BB21" s="29">
        <v>0</v>
      </c>
      <c r="BC21" s="29">
        <v>1632.98</v>
      </c>
      <c r="BD21" s="29">
        <f t="shared" si="8"/>
        <v>1632.98</v>
      </c>
      <c r="BE21" s="29">
        <v>0</v>
      </c>
      <c r="BF21" s="30">
        <v>0</v>
      </c>
      <c r="BG21" s="30">
        <v>0</v>
      </c>
      <c r="BH21" s="29">
        <v>0</v>
      </c>
      <c r="BI21" s="29">
        <v>6740.75</v>
      </c>
      <c r="BJ21" s="29">
        <f t="shared" si="9"/>
        <v>6740.75</v>
      </c>
      <c r="BK21" s="29">
        <v>0</v>
      </c>
      <c r="BL21" s="29">
        <v>0</v>
      </c>
      <c r="BM21" s="29">
        <v>0</v>
      </c>
      <c r="BN21" s="29">
        <v>0</v>
      </c>
      <c r="BO21" s="29">
        <v>4731.59</v>
      </c>
      <c r="BP21" s="29">
        <f t="shared" si="10"/>
        <v>4731.59</v>
      </c>
      <c r="BQ21" s="29">
        <v>0</v>
      </c>
      <c r="BR21" s="29">
        <v>0</v>
      </c>
      <c r="BS21" s="29">
        <v>0</v>
      </c>
      <c r="BT21" s="29">
        <v>0</v>
      </c>
      <c r="BU21" s="29">
        <v>18490.76</v>
      </c>
      <c r="BV21" s="29">
        <f t="shared" si="11"/>
        <v>18490.76</v>
      </c>
      <c r="BW21" s="29">
        <f t="shared" si="12"/>
        <v>0</v>
      </c>
      <c r="BX21" s="29">
        <f t="shared" si="12"/>
        <v>0</v>
      </c>
      <c r="BY21" s="29">
        <f t="shared" si="12"/>
        <v>0</v>
      </c>
      <c r="BZ21" s="29">
        <f t="shared" si="12"/>
        <v>0</v>
      </c>
      <c r="CA21" s="29">
        <f t="shared" si="12"/>
        <v>57827.48999999999</v>
      </c>
      <c r="CB21" s="29">
        <f t="shared" si="13"/>
        <v>57827.48999999999</v>
      </c>
    </row>
    <row r="22" spans="1:80" s="13" customFormat="1" ht="18.75" customHeight="1" thickBot="1">
      <c r="A22" s="10">
        <v>2274</v>
      </c>
      <c r="B22" s="11" t="s">
        <v>17</v>
      </c>
      <c r="C22" s="12">
        <v>0</v>
      </c>
      <c r="D22" s="18">
        <v>0</v>
      </c>
      <c r="E22" s="18">
        <v>0</v>
      </c>
      <c r="F22" s="12">
        <v>0</v>
      </c>
      <c r="G22" s="12">
        <v>0</v>
      </c>
      <c r="H22" s="29">
        <f t="shared" si="0"/>
        <v>0</v>
      </c>
      <c r="I22" s="29">
        <v>0</v>
      </c>
      <c r="J22" s="30">
        <v>0</v>
      </c>
      <c r="K22" s="30">
        <v>0</v>
      </c>
      <c r="L22" s="29">
        <v>0</v>
      </c>
      <c r="M22" s="29">
        <v>0</v>
      </c>
      <c r="N22" s="29">
        <f t="shared" si="1"/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f t="shared" si="2"/>
        <v>0</v>
      </c>
      <c r="U22" s="29">
        <v>0</v>
      </c>
      <c r="V22" s="30">
        <v>0</v>
      </c>
      <c r="W22" s="30">
        <v>0</v>
      </c>
      <c r="X22" s="29">
        <v>0</v>
      </c>
      <c r="Y22" s="29">
        <v>0</v>
      </c>
      <c r="Z22" s="29">
        <f t="shared" si="3"/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f t="shared" si="4"/>
        <v>0</v>
      </c>
      <c r="AG22" s="29">
        <v>0</v>
      </c>
      <c r="AH22" s="30">
        <v>0</v>
      </c>
      <c r="AI22" s="30">
        <v>0</v>
      </c>
      <c r="AJ22" s="29">
        <v>0</v>
      </c>
      <c r="AK22" s="29">
        <v>0</v>
      </c>
      <c r="AL22" s="29">
        <f t="shared" si="5"/>
        <v>0</v>
      </c>
      <c r="AM22" s="29">
        <v>0</v>
      </c>
      <c r="AN22" s="30">
        <v>0</v>
      </c>
      <c r="AO22" s="30">
        <v>0</v>
      </c>
      <c r="AP22" s="29">
        <v>0</v>
      </c>
      <c r="AQ22" s="29">
        <v>0</v>
      </c>
      <c r="AR22" s="29">
        <f t="shared" si="6"/>
        <v>0</v>
      </c>
      <c r="AS22" s="29">
        <v>0</v>
      </c>
      <c r="AT22" s="30">
        <v>0</v>
      </c>
      <c r="AU22" s="30">
        <v>0</v>
      </c>
      <c r="AV22" s="29">
        <v>0</v>
      </c>
      <c r="AW22" s="29">
        <v>0</v>
      </c>
      <c r="AX22" s="29">
        <f t="shared" si="7"/>
        <v>0</v>
      </c>
      <c r="AY22" s="29">
        <v>0</v>
      </c>
      <c r="AZ22" s="30">
        <v>0</v>
      </c>
      <c r="BA22" s="30">
        <v>0</v>
      </c>
      <c r="BB22" s="29">
        <v>0</v>
      </c>
      <c r="BC22" s="29">
        <v>0</v>
      </c>
      <c r="BD22" s="29">
        <f t="shared" si="8"/>
        <v>0</v>
      </c>
      <c r="BE22" s="29">
        <v>0</v>
      </c>
      <c r="BF22" s="30">
        <v>0</v>
      </c>
      <c r="BG22" s="30">
        <v>0</v>
      </c>
      <c r="BH22" s="29">
        <v>0</v>
      </c>
      <c r="BI22" s="29">
        <v>0</v>
      </c>
      <c r="BJ22" s="29">
        <f t="shared" si="9"/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f t="shared" si="10"/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f t="shared" si="11"/>
        <v>0</v>
      </c>
      <c r="BW22" s="29">
        <f t="shared" si="12"/>
        <v>0</v>
      </c>
      <c r="BX22" s="29">
        <f t="shared" si="12"/>
        <v>0</v>
      </c>
      <c r="BY22" s="29">
        <f t="shared" si="12"/>
        <v>0</v>
      </c>
      <c r="BZ22" s="29">
        <f t="shared" si="12"/>
        <v>0</v>
      </c>
      <c r="CA22" s="29">
        <f t="shared" si="12"/>
        <v>0</v>
      </c>
      <c r="CB22" s="29">
        <f t="shared" si="13"/>
        <v>0</v>
      </c>
    </row>
    <row r="23" spans="1:80" s="13" customFormat="1" ht="21" customHeight="1" thickBot="1">
      <c r="A23" s="10">
        <v>2275</v>
      </c>
      <c r="B23" s="11" t="s">
        <v>18</v>
      </c>
      <c r="C23" s="12">
        <v>0</v>
      </c>
      <c r="D23" s="18">
        <v>0</v>
      </c>
      <c r="E23" s="18">
        <v>0</v>
      </c>
      <c r="F23" s="12">
        <v>0</v>
      </c>
      <c r="G23" s="12">
        <v>0</v>
      </c>
      <c r="H23" s="29">
        <f t="shared" si="0"/>
        <v>0</v>
      </c>
      <c r="I23" s="29">
        <v>0</v>
      </c>
      <c r="J23" s="30">
        <v>0</v>
      </c>
      <c r="K23" s="30">
        <v>0</v>
      </c>
      <c r="L23" s="29">
        <v>0</v>
      </c>
      <c r="M23" s="29">
        <v>0</v>
      </c>
      <c r="N23" s="29">
        <f t="shared" si="1"/>
        <v>0</v>
      </c>
      <c r="O23" s="29">
        <v>0</v>
      </c>
      <c r="P23" s="29">
        <v>0</v>
      </c>
      <c r="Q23" s="29">
        <v>0</v>
      </c>
      <c r="R23" s="29">
        <v>0</v>
      </c>
      <c r="S23" s="29">
        <v>2356.88</v>
      </c>
      <c r="T23" s="29">
        <f t="shared" si="2"/>
        <v>2356.88</v>
      </c>
      <c r="U23" s="29">
        <v>0</v>
      </c>
      <c r="V23" s="30">
        <v>0</v>
      </c>
      <c r="W23" s="30">
        <v>0</v>
      </c>
      <c r="X23" s="29">
        <v>0</v>
      </c>
      <c r="Y23" s="29">
        <v>280.42</v>
      </c>
      <c r="Z23" s="29">
        <f t="shared" si="3"/>
        <v>280.42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f t="shared" si="4"/>
        <v>0</v>
      </c>
      <c r="AG23" s="29">
        <v>0</v>
      </c>
      <c r="AH23" s="30">
        <v>0</v>
      </c>
      <c r="AI23" s="30">
        <v>0</v>
      </c>
      <c r="AJ23" s="29">
        <v>0</v>
      </c>
      <c r="AK23" s="29">
        <v>0</v>
      </c>
      <c r="AL23" s="29">
        <f t="shared" si="5"/>
        <v>0</v>
      </c>
      <c r="AM23" s="29">
        <v>0</v>
      </c>
      <c r="AN23" s="30">
        <v>0</v>
      </c>
      <c r="AO23" s="30">
        <v>0</v>
      </c>
      <c r="AP23" s="29">
        <v>0</v>
      </c>
      <c r="AQ23" s="29">
        <v>0</v>
      </c>
      <c r="AR23" s="29">
        <f t="shared" si="6"/>
        <v>0</v>
      </c>
      <c r="AS23" s="29">
        <v>0</v>
      </c>
      <c r="AT23" s="30">
        <v>0</v>
      </c>
      <c r="AU23" s="30">
        <v>0</v>
      </c>
      <c r="AV23" s="29">
        <v>0</v>
      </c>
      <c r="AW23" s="29">
        <v>30.35</v>
      </c>
      <c r="AX23" s="29">
        <f t="shared" si="7"/>
        <v>30.35</v>
      </c>
      <c r="AY23" s="29">
        <v>0</v>
      </c>
      <c r="AZ23" s="30">
        <v>0</v>
      </c>
      <c r="BA23" s="30">
        <v>0</v>
      </c>
      <c r="BB23" s="29">
        <v>0</v>
      </c>
      <c r="BC23" s="29">
        <v>197.84</v>
      </c>
      <c r="BD23" s="29">
        <f t="shared" si="8"/>
        <v>197.84</v>
      </c>
      <c r="BE23" s="29">
        <v>0</v>
      </c>
      <c r="BF23" s="30">
        <v>0</v>
      </c>
      <c r="BG23" s="30">
        <v>0</v>
      </c>
      <c r="BH23" s="29">
        <v>0</v>
      </c>
      <c r="BI23" s="29">
        <v>1532.89</v>
      </c>
      <c r="BJ23" s="29">
        <f t="shared" si="9"/>
        <v>1532.89</v>
      </c>
      <c r="BK23" s="29">
        <v>0</v>
      </c>
      <c r="BL23" s="29">
        <v>0</v>
      </c>
      <c r="BM23" s="29">
        <v>0</v>
      </c>
      <c r="BN23" s="29">
        <v>0</v>
      </c>
      <c r="BO23" s="29">
        <v>1105.97</v>
      </c>
      <c r="BP23" s="29">
        <f t="shared" si="10"/>
        <v>1105.97</v>
      </c>
      <c r="BQ23" s="29">
        <v>0</v>
      </c>
      <c r="BR23" s="29">
        <v>0</v>
      </c>
      <c r="BS23" s="29">
        <v>0</v>
      </c>
      <c r="BT23" s="29">
        <v>0</v>
      </c>
      <c r="BU23" s="29">
        <v>2137.91</v>
      </c>
      <c r="BV23" s="29">
        <f t="shared" si="11"/>
        <v>2137.91</v>
      </c>
      <c r="BW23" s="29">
        <f t="shared" si="12"/>
        <v>0</v>
      </c>
      <c r="BX23" s="29">
        <f t="shared" si="12"/>
        <v>0</v>
      </c>
      <c r="BY23" s="29">
        <f t="shared" si="12"/>
        <v>0</v>
      </c>
      <c r="BZ23" s="29">
        <f t="shared" si="12"/>
        <v>0</v>
      </c>
      <c r="CA23" s="29">
        <f t="shared" si="12"/>
        <v>7642.26</v>
      </c>
      <c r="CB23" s="29">
        <f t="shared" si="13"/>
        <v>7642.26</v>
      </c>
    </row>
    <row r="24" spans="1:80" s="13" customFormat="1" ht="44.25" customHeight="1" thickBot="1">
      <c r="A24" s="10">
        <v>2282</v>
      </c>
      <c r="B24" s="11" t="s">
        <v>19</v>
      </c>
      <c r="C24" s="12">
        <v>0</v>
      </c>
      <c r="D24" s="18">
        <v>0</v>
      </c>
      <c r="E24" s="18">
        <v>0</v>
      </c>
      <c r="F24" s="12">
        <v>0</v>
      </c>
      <c r="G24" s="12">
        <v>0</v>
      </c>
      <c r="H24" s="29">
        <f t="shared" si="0"/>
        <v>0</v>
      </c>
      <c r="I24" s="29">
        <v>0</v>
      </c>
      <c r="J24" s="30">
        <v>0</v>
      </c>
      <c r="K24" s="30">
        <v>0</v>
      </c>
      <c r="L24" s="29">
        <v>0</v>
      </c>
      <c r="M24" s="29">
        <v>0</v>
      </c>
      <c r="N24" s="29">
        <f t="shared" si="1"/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f t="shared" si="2"/>
        <v>0</v>
      </c>
      <c r="U24" s="29">
        <v>0</v>
      </c>
      <c r="V24" s="30">
        <v>0</v>
      </c>
      <c r="W24" s="30">
        <v>0</v>
      </c>
      <c r="X24" s="29">
        <v>0</v>
      </c>
      <c r="Y24" s="29">
        <v>0</v>
      </c>
      <c r="Z24" s="29">
        <f t="shared" si="3"/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f t="shared" si="4"/>
        <v>0</v>
      </c>
      <c r="AG24" s="29">
        <v>0</v>
      </c>
      <c r="AH24" s="30">
        <v>0</v>
      </c>
      <c r="AI24" s="30">
        <v>0</v>
      </c>
      <c r="AJ24" s="29">
        <v>0</v>
      </c>
      <c r="AK24" s="29">
        <v>0</v>
      </c>
      <c r="AL24" s="29">
        <f t="shared" si="5"/>
        <v>0</v>
      </c>
      <c r="AM24" s="29">
        <v>0</v>
      </c>
      <c r="AN24" s="30">
        <v>0</v>
      </c>
      <c r="AO24" s="30">
        <v>0</v>
      </c>
      <c r="AP24" s="29">
        <v>0</v>
      </c>
      <c r="AQ24" s="29">
        <v>0</v>
      </c>
      <c r="AR24" s="29">
        <f t="shared" si="6"/>
        <v>0</v>
      </c>
      <c r="AS24" s="29">
        <v>0</v>
      </c>
      <c r="AT24" s="30">
        <v>0</v>
      </c>
      <c r="AU24" s="30">
        <v>0</v>
      </c>
      <c r="AV24" s="29">
        <v>0</v>
      </c>
      <c r="AW24" s="29">
        <v>2992.72</v>
      </c>
      <c r="AX24" s="29">
        <f t="shared" si="7"/>
        <v>2992.72</v>
      </c>
      <c r="AY24" s="29">
        <v>0</v>
      </c>
      <c r="AZ24" s="30">
        <v>0</v>
      </c>
      <c r="BA24" s="30">
        <v>0</v>
      </c>
      <c r="BB24" s="29">
        <v>0</v>
      </c>
      <c r="BC24" s="29">
        <v>0</v>
      </c>
      <c r="BD24" s="29">
        <f t="shared" si="8"/>
        <v>0</v>
      </c>
      <c r="BE24" s="29">
        <v>0</v>
      </c>
      <c r="BF24" s="30">
        <v>0</v>
      </c>
      <c r="BG24" s="30">
        <v>0</v>
      </c>
      <c r="BH24" s="29">
        <v>0</v>
      </c>
      <c r="BI24" s="29">
        <v>0</v>
      </c>
      <c r="BJ24" s="29">
        <f t="shared" si="9"/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2861.68</v>
      </c>
      <c r="BP24" s="29">
        <f t="shared" si="10"/>
        <v>2861.68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f t="shared" si="11"/>
        <v>0</v>
      </c>
      <c r="BW24" s="29">
        <f t="shared" si="12"/>
        <v>0</v>
      </c>
      <c r="BX24" s="29">
        <f t="shared" si="12"/>
        <v>0</v>
      </c>
      <c r="BY24" s="29">
        <f t="shared" si="12"/>
        <v>0</v>
      </c>
      <c r="BZ24" s="29">
        <f t="shared" si="12"/>
        <v>0</v>
      </c>
      <c r="CA24" s="29">
        <f t="shared" si="12"/>
        <v>5854.4</v>
      </c>
      <c r="CB24" s="29">
        <f t="shared" si="13"/>
        <v>5854.4</v>
      </c>
    </row>
    <row r="25" spans="1:80" s="13" customFormat="1" ht="17.25" customHeight="1" thickBot="1">
      <c r="A25" s="10">
        <v>2700</v>
      </c>
      <c r="B25" s="11" t="s">
        <v>20</v>
      </c>
      <c r="C25" s="12">
        <v>0</v>
      </c>
      <c r="D25" s="18">
        <v>0</v>
      </c>
      <c r="E25" s="18">
        <v>0</v>
      </c>
      <c r="F25" s="12">
        <v>0</v>
      </c>
      <c r="G25" s="12">
        <v>0</v>
      </c>
      <c r="H25" s="29">
        <f t="shared" si="0"/>
        <v>0</v>
      </c>
      <c r="I25" s="29">
        <v>0</v>
      </c>
      <c r="J25" s="30">
        <v>0</v>
      </c>
      <c r="K25" s="30">
        <v>0</v>
      </c>
      <c r="L25" s="29">
        <v>0</v>
      </c>
      <c r="M25" s="29">
        <v>0</v>
      </c>
      <c r="N25" s="29">
        <f t="shared" si="1"/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f t="shared" si="2"/>
        <v>0</v>
      </c>
      <c r="U25" s="29">
        <v>0</v>
      </c>
      <c r="V25" s="30">
        <v>0</v>
      </c>
      <c r="W25" s="30">
        <v>0</v>
      </c>
      <c r="X25" s="29">
        <v>0</v>
      </c>
      <c r="Y25" s="29">
        <v>0</v>
      </c>
      <c r="Z25" s="29">
        <f t="shared" si="3"/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f t="shared" si="4"/>
        <v>0</v>
      </c>
      <c r="AG25" s="29">
        <v>0</v>
      </c>
      <c r="AH25" s="30">
        <v>0</v>
      </c>
      <c r="AI25" s="30">
        <v>0</v>
      </c>
      <c r="AJ25" s="29">
        <v>0</v>
      </c>
      <c r="AK25" s="29">
        <v>0</v>
      </c>
      <c r="AL25" s="29">
        <f t="shared" si="5"/>
        <v>0</v>
      </c>
      <c r="AM25" s="29">
        <v>0</v>
      </c>
      <c r="AN25" s="30">
        <v>0</v>
      </c>
      <c r="AO25" s="30">
        <v>0</v>
      </c>
      <c r="AP25" s="29">
        <v>0</v>
      </c>
      <c r="AQ25" s="29">
        <v>0</v>
      </c>
      <c r="AR25" s="29">
        <f t="shared" si="6"/>
        <v>0</v>
      </c>
      <c r="AS25" s="29">
        <v>0</v>
      </c>
      <c r="AT25" s="30">
        <v>0</v>
      </c>
      <c r="AU25" s="30">
        <v>0</v>
      </c>
      <c r="AV25" s="29">
        <v>0</v>
      </c>
      <c r="AW25" s="29">
        <v>0</v>
      </c>
      <c r="AX25" s="29">
        <f t="shared" si="7"/>
        <v>0</v>
      </c>
      <c r="AY25" s="29">
        <v>0</v>
      </c>
      <c r="AZ25" s="30">
        <v>0</v>
      </c>
      <c r="BA25" s="30">
        <v>0</v>
      </c>
      <c r="BB25" s="29">
        <v>0</v>
      </c>
      <c r="BC25" s="29">
        <v>0</v>
      </c>
      <c r="BD25" s="29">
        <f t="shared" si="8"/>
        <v>0</v>
      </c>
      <c r="BE25" s="29">
        <v>0</v>
      </c>
      <c r="BF25" s="30">
        <v>0</v>
      </c>
      <c r="BG25" s="30">
        <v>0</v>
      </c>
      <c r="BH25" s="29">
        <v>0</v>
      </c>
      <c r="BI25" s="29">
        <v>0</v>
      </c>
      <c r="BJ25" s="29">
        <f t="shared" si="9"/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f t="shared" si="10"/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f t="shared" si="11"/>
        <v>0</v>
      </c>
      <c r="BW25" s="29">
        <f t="shared" si="12"/>
        <v>0</v>
      </c>
      <c r="BX25" s="29">
        <f t="shared" si="12"/>
        <v>0</v>
      </c>
      <c r="BY25" s="29">
        <f t="shared" si="12"/>
        <v>0</v>
      </c>
      <c r="BZ25" s="29">
        <f t="shared" si="12"/>
        <v>0</v>
      </c>
      <c r="CA25" s="29">
        <f t="shared" si="12"/>
        <v>0</v>
      </c>
      <c r="CB25" s="29">
        <f t="shared" si="13"/>
        <v>0</v>
      </c>
    </row>
    <row r="26" spans="1:80" s="23" customFormat="1" ht="25.5" customHeight="1" thickBot="1">
      <c r="A26" s="27">
        <v>8340</v>
      </c>
      <c r="B26" s="28" t="s">
        <v>47</v>
      </c>
      <c r="C26" s="29">
        <v>0</v>
      </c>
      <c r="D26" s="30">
        <v>0</v>
      </c>
      <c r="E26" s="30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30">
        <v>0</v>
      </c>
      <c r="L26" s="29">
        <v>0</v>
      </c>
      <c r="M26" s="29">
        <v>0</v>
      </c>
      <c r="N26" s="29">
        <v>0</v>
      </c>
      <c r="O26" s="29">
        <v>0</v>
      </c>
      <c r="P26" s="30">
        <v>0</v>
      </c>
      <c r="Q26" s="30">
        <v>0</v>
      </c>
      <c r="R26" s="29">
        <v>0</v>
      </c>
      <c r="S26" s="29">
        <v>0</v>
      </c>
      <c r="T26" s="29">
        <v>0</v>
      </c>
      <c r="U26" s="29">
        <v>0</v>
      </c>
      <c r="V26" s="30">
        <v>0</v>
      </c>
      <c r="W26" s="30">
        <v>0</v>
      </c>
      <c r="X26" s="30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f t="shared" si="4"/>
        <v>0</v>
      </c>
      <c r="AG26" s="29">
        <v>0</v>
      </c>
      <c r="AH26" s="30">
        <v>0</v>
      </c>
      <c r="AI26" s="30">
        <v>0</v>
      </c>
      <c r="AJ26" s="29">
        <v>0</v>
      </c>
      <c r="AK26" s="29">
        <v>0</v>
      </c>
      <c r="AL26" s="29">
        <f t="shared" si="5"/>
        <v>0</v>
      </c>
      <c r="AM26" s="29">
        <v>0</v>
      </c>
      <c r="AN26" s="30">
        <v>0</v>
      </c>
      <c r="AO26" s="30">
        <v>0</v>
      </c>
      <c r="AP26" s="29">
        <v>0</v>
      </c>
      <c r="AQ26" s="29">
        <v>0</v>
      </c>
      <c r="AR26" s="29">
        <f t="shared" si="6"/>
        <v>0</v>
      </c>
      <c r="AS26" s="29">
        <v>0</v>
      </c>
      <c r="AT26" s="30">
        <v>0</v>
      </c>
      <c r="AU26" s="30">
        <v>0</v>
      </c>
      <c r="AV26" s="29">
        <v>0</v>
      </c>
      <c r="AW26" s="29">
        <v>3199.95</v>
      </c>
      <c r="AX26" s="29">
        <f t="shared" si="7"/>
        <v>3199.95</v>
      </c>
      <c r="AY26" s="29">
        <v>0</v>
      </c>
      <c r="AZ26" s="30">
        <v>0</v>
      </c>
      <c r="BA26" s="30">
        <v>0</v>
      </c>
      <c r="BB26" s="29">
        <v>0</v>
      </c>
      <c r="BC26" s="29">
        <v>0</v>
      </c>
      <c r="BD26" s="29">
        <f t="shared" si="8"/>
        <v>0</v>
      </c>
      <c r="BE26" s="29">
        <v>0</v>
      </c>
      <c r="BF26" s="30">
        <v>0</v>
      </c>
      <c r="BG26" s="30">
        <v>0</v>
      </c>
      <c r="BH26" s="29">
        <v>0</v>
      </c>
      <c r="BI26" s="29">
        <v>0</v>
      </c>
      <c r="BJ26" s="29">
        <f t="shared" si="9"/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f t="shared" si="10"/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f t="shared" si="11"/>
        <v>0</v>
      </c>
      <c r="BW26" s="29">
        <f t="shared" si="12"/>
        <v>0</v>
      </c>
      <c r="BX26" s="29">
        <f t="shared" si="12"/>
        <v>0</v>
      </c>
      <c r="BY26" s="29">
        <f t="shared" si="12"/>
        <v>0</v>
      </c>
      <c r="BZ26" s="29">
        <f t="shared" si="12"/>
        <v>0</v>
      </c>
      <c r="CA26" s="29">
        <f t="shared" si="12"/>
        <v>3199.95</v>
      </c>
      <c r="CB26" s="29">
        <f t="shared" si="13"/>
        <v>3199.95</v>
      </c>
    </row>
    <row r="27" spans="1:80" s="13" customFormat="1" ht="28.5" customHeight="1" thickBot="1">
      <c r="A27" s="10">
        <v>3110</v>
      </c>
      <c r="B27" s="11" t="s">
        <v>21</v>
      </c>
      <c r="C27" s="12">
        <v>0</v>
      </c>
      <c r="D27" s="18">
        <v>0</v>
      </c>
      <c r="E27" s="18">
        <v>0</v>
      </c>
      <c r="F27" s="12">
        <v>0</v>
      </c>
      <c r="G27" s="12">
        <v>0</v>
      </c>
      <c r="H27" s="29">
        <f t="shared" si="0"/>
        <v>0</v>
      </c>
      <c r="I27" s="29">
        <v>0</v>
      </c>
      <c r="J27" s="30">
        <v>0</v>
      </c>
      <c r="K27" s="30">
        <v>0</v>
      </c>
      <c r="L27" s="29">
        <v>0</v>
      </c>
      <c r="M27" s="29">
        <v>0</v>
      </c>
      <c r="N27" s="29">
        <f t="shared" si="1"/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f t="shared" si="2"/>
        <v>0</v>
      </c>
      <c r="U27" s="29">
        <v>0</v>
      </c>
      <c r="V27" s="30">
        <v>0</v>
      </c>
      <c r="W27" s="30">
        <v>0</v>
      </c>
      <c r="X27" s="29">
        <v>0</v>
      </c>
      <c r="Y27" s="29">
        <v>0</v>
      </c>
      <c r="Z27" s="29">
        <f t="shared" si="3"/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f t="shared" si="4"/>
        <v>0</v>
      </c>
      <c r="AG27" s="29">
        <v>0</v>
      </c>
      <c r="AH27" s="30">
        <v>0</v>
      </c>
      <c r="AI27" s="30">
        <v>0</v>
      </c>
      <c r="AJ27" s="29">
        <v>0</v>
      </c>
      <c r="AK27" s="29">
        <v>0</v>
      </c>
      <c r="AL27" s="29">
        <f>AG27+AH27+AI27+AK27+AJ27</f>
        <v>0</v>
      </c>
      <c r="AM27" s="29">
        <v>0</v>
      </c>
      <c r="AN27" s="30">
        <v>0</v>
      </c>
      <c r="AO27" s="30">
        <v>0</v>
      </c>
      <c r="AP27" s="29">
        <v>0</v>
      </c>
      <c r="AQ27" s="29">
        <v>0</v>
      </c>
      <c r="AR27" s="29">
        <f>AM27+AN27+AO27+AQ27+AP27</f>
        <v>0</v>
      </c>
      <c r="AS27" s="29">
        <v>0</v>
      </c>
      <c r="AT27" s="30">
        <v>0</v>
      </c>
      <c r="AU27" s="30">
        <v>0</v>
      </c>
      <c r="AV27" s="29">
        <v>0</v>
      </c>
      <c r="AW27" s="29">
        <v>0</v>
      </c>
      <c r="AX27" s="29">
        <f>AS27+AT27+AU27+AW27+AV27</f>
        <v>0</v>
      </c>
      <c r="AY27" s="29">
        <v>0</v>
      </c>
      <c r="AZ27" s="30">
        <v>0</v>
      </c>
      <c r="BA27" s="30">
        <v>0</v>
      </c>
      <c r="BB27" s="29">
        <v>8000</v>
      </c>
      <c r="BC27" s="29">
        <f>15007.98*2</f>
        <v>30015.96</v>
      </c>
      <c r="BD27" s="29">
        <f>AY27+AZ27+BA27+BC27+BB27</f>
        <v>38015.96</v>
      </c>
      <c r="BE27" s="29">
        <f>16557.5+10000</f>
        <v>26557.5</v>
      </c>
      <c r="BF27" s="30">
        <v>0</v>
      </c>
      <c r="BG27" s="30">
        <v>0</v>
      </c>
      <c r="BH27" s="29">
        <v>0</v>
      </c>
      <c r="BI27" s="29">
        <v>0</v>
      </c>
      <c r="BJ27" s="29">
        <f>BE27+BF27+BG27+BI27+BH27</f>
        <v>26557.5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f>BK27+BL27+BM27+BO27+BN27</f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f>BQ27+BR27+BS27+BU27+BT27</f>
        <v>0</v>
      </c>
      <c r="BW27" s="29">
        <f t="shared" si="12"/>
        <v>26557.5</v>
      </c>
      <c r="BX27" s="29">
        <f t="shared" si="12"/>
        <v>0</v>
      </c>
      <c r="BY27" s="29">
        <f t="shared" si="12"/>
        <v>0</v>
      </c>
      <c r="BZ27" s="29">
        <f t="shared" si="12"/>
        <v>8000</v>
      </c>
      <c r="CA27" s="29">
        <f t="shared" si="12"/>
        <v>30015.96</v>
      </c>
      <c r="CB27" s="29">
        <f t="shared" si="13"/>
        <v>64573.46</v>
      </c>
    </row>
    <row r="28" spans="1:80" s="13" customFormat="1" ht="15" customHeight="1" thickBot="1">
      <c r="A28" s="10">
        <v>3132</v>
      </c>
      <c r="B28" s="11" t="s">
        <v>22</v>
      </c>
      <c r="C28" s="12">
        <v>0</v>
      </c>
      <c r="D28" s="18">
        <v>0</v>
      </c>
      <c r="E28" s="18">
        <v>0</v>
      </c>
      <c r="F28" s="12">
        <v>0</v>
      </c>
      <c r="G28" s="12">
        <v>0</v>
      </c>
      <c r="H28" s="29">
        <f t="shared" si="0"/>
        <v>0</v>
      </c>
      <c r="I28" s="29">
        <v>0</v>
      </c>
      <c r="J28" s="30">
        <v>0</v>
      </c>
      <c r="K28" s="30">
        <v>0</v>
      </c>
      <c r="L28" s="29">
        <v>0</v>
      </c>
      <c r="M28" s="29">
        <v>0</v>
      </c>
      <c r="N28" s="29">
        <f>I28+J28+K28+M28</f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f>O28+P28+Q28+S28</f>
        <v>0</v>
      </c>
      <c r="U28" s="29">
        <v>0</v>
      </c>
      <c r="V28" s="30">
        <v>0</v>
      </c>
      <c r="W28" s="30">
        <v>0</v>
      </c>
      <c r="X28" s="29">
        <v>0</v>
      </c>
      <c r="Y28" s="29">
        <v>0</v>
      </c>
      <c r="Z28" s="29">
        <f>U28+V28+W28+Y28</f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f>AA28+AB28+AC28+AE28</f>
        <v>0</v>
      </c>
      <c r="AG28" s="29">
        <v>0</v>
      </c>
      <c r="AH28" s="30">
        <v>0</v>
      </c>
      <c r="AI28" s="30">
        <v>0</v>
      </c>
      <c r="AJ28" s="29">
        <v>0</v>
      </c>
      <c r="AK28" s="29">
        <v>0</v>
      </c>
      <c r="AL28" s="29">
        <f>AG28+AH28+AI28+AK28</f>
        <v>0</v>
      </c>
      <c r="AM28" s="29">
        <v>0</v>
      </c>
      <c r="AN28" s="30">
        <v>0</v>
      </c>
      <c r="AO28" s="30">
        <v>0</v>
      </c>
      <c r="AP28" s="29">
        <v>0</v>
      </c>
      <c r="AQ28" s="29">
        <v>0</v>
      </c>
      <c r="AR28" s="29">
        <f>AM28+AN28+AO28+AQ28</f>
        <v>0</v>
      </c>
      <c r="AS28" s="29">
        <v>0</v>
      </c>
      <c r="AT28" s="30">
        <v>0</v>
      </c>
      <c r="AU28" s="30">
        <v>0</v>
      </c>
      <c r="AV28" s="29">
        <v>0</v>
      </c>
      <c r="AW28" s="29">
        <v>0</v>
      </c>
      <c r="AX28" s="29">
        <f>AS28+AT28+AU28+AW28</f>
        <v>0</v>
      </c>
      <c r="AY28" s="29">
        <v>0</v>
      </c>
      <c r="AZ28" s="30">
        <v>0</v>
      </c>
      <c r="BA28" s="30">
        <v>0</v>
      </c>
      <c r="BB28" s="29">
        <v>0</v>
      </c>
      <c r="BC28" s="29">
        <v>0</v>
      </c>
      <c r="BD28" s="29">
        <f>AY28+AZ28+BA28+BC28</f>
        <v>0</v>
      </c>
      <c r="BE28" s="29">
        <v>0</v>
      </c>
      <c r="BF28" s="30">
        <v>0</v>
      </c>
      <c r="BG28" s="30">
        <v>0</v>
      </c>
      <c r="BH28" s="29">
        <v>0</v>
      </c>
      <c r="BI28" s="29">
        <v>0</v>
      </c>
      <c r="BJ28" s="29">
        <f>BE28+BF28+BG28+BI28</f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f>BK28+BL28+BM28+BO28</f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f>BQ28+BR28+BS28+BU28</f>
        <v>0</v>
      </c>
      <c r="BW28" s="29">
        <f t="shared" si="12"/>
        <v>0</v>
      </c>
      <c r="BX28" s="29">
        <f t="shared" si="12"/>
        <v>0</v>
      </c>
      <c r="BY28" s="29">
        <f t="shared" si="12"/>
        <v>0</v>
      </c>
      <c r="BZ28" s="29">
        <f t="shared" si="12"/>
        <v>0</v>
      </c>
      <c r="CA28" s="29">
        <f t="shared" si="12"/>
        <v>0</v>
      </c>
      <c r="CB28" s="29">
        <f t="shared" si="13"/>
        <v>0</v>
      </c>
    </row>
    <row r="29" spans="1:80" s="13" customFormat="1" ht="10.5" thickBot="1">
      <c r="A29" s="14"/>
      <c r="B29" s="15" t="s">
        <v>23</v>
      </c>
      <c r="C29" s="31">
        <f>C11+C12+C13+C14+C15+C16+C17+C18+C19+C20+C21+C22+C23+C24+C25+C27+C28</f>
        <v>158263.81999999998</v>
      </c>
      <c r="D29" s="16">
        <f>D11+D12+D13+D14+D15+D16+D17+D18+D19+D20+D21+D22+D23+D24+D25+D27+D28</f>
        <v>0</v>
      </c>
      <c r="E29" s="16">
        <f>E11+E12+E13+E14+E15+E16+E17+E18+E19+E20+E21+E22+E23+E24+E25+E27+E28</f>
        <v>7237.05</v>
      </c>
      <c r="F29" s="16">
        <f>F11+F12+F13+F14+F15+F16+F17+F18+F19+F20+F21+F22+F23+F24+F25+F27+F28</f>
        <v>0</v>
      </c>
      <c r="G29" s="16">
        <f>G11+G12+G13+G14+G15+G16+G17+G18+G19+G20+G21+G22+G23+G24+G25+G27+G28</f>
        <v>406907.83</v>
      </c>
      <c r="H29" s="16">
        <f>C29+G29+D29+E29+F29</f>
        <v>572408.7000000001</v>
      </c>
      <c r="I29" s="31">
        <f>I11+I12+I13+I14+I15+I16+I17+I18+I19+I20+I21+I22+I23+I24+I25+I27+I28</f>
        <v>356905.92</v>
      </c>
      <c r="J29" s="31">
        <f>J11+J12+J13+J14+J15+J16+J17+J18+J19+J20+J21+J22+J23+J24+J25+J27+J28</f>
        <v>0</v>
      </c>
      <c r="K29" s="31">
        <f>K11+K12+K13+K14+K15+K16+K17+K18+K19+K20+K21+K22+K23+K24+K25+K27+K28</f>
        <v>2441.42</v>
      </c>
      <c r="L29" s="31">
        <f>L11+L12+L13+L14+L15+L16+L17+L18+L19+L20+L21+L22+L23+L24+L25+L27+L28</f>
        <v>2785.71</v>
      </c>
      <c r="M29" s="31">
        <f>M11+M12+M13+M14+M15+M16+M17+M18+M19+M20+M21+M22+M23+M24+M25+M27+M28</f>
        <v>250842.67</v>
      </c>
      <c r="N29" s="31">
        <f>I29+M29+J29+K29+L29</f>
        <v>612975.72</v>
      </c>
      <c r="O29" s="31">
        <f>O11+O12+O13+O14+O15+O16+O17+O18+O19+O20+O21+O22+O23+O24+O25+O27+O28</f>
        <v>371575.86</v>
      </c>
      <c r="P29" s="31">
        <f>P11+P12+P13+P14+P15+P16+P17+P18+P19+P20+P21+P22+P23+P24+P25+P27+P28</f>
        <v>0</v>
      </c>
      <c r="Q29" s="31">
        <f>Q11+Q12+Q13+Q14+Q15+Q16+Q17+Q18+Q19+Q20+Q21+Q22+Q23+Q24+Q25+Q27+Q28</f>
        <v>4795.639999999999</v>
      </c>
      <c r="R29" s="31">
        <f>R11+R12+R13+R14+R15+R16+R17+R18+R19+R20+R21+R22+R23+R24+R25+R27+R28</f>
        <v>0</v>
      </c>
      <c r="S29" s="31">
        <f>S11+S12+S13+S14+S15+S16+S17+S18+S19+S20+S21+S22+S23+S24+S25+S27+S28</f>
        <v>269963.64</v>
      </c>
      <c r="T29" s="31">
        <f>O29+S29+P29+Q29+R29</f>
        <v>646335.14</v>
      </c>
      <c r="U29" s="31">
        <f>U11+U12+U13+U14+U15+U16+U17+U18+U19+U20+U21+U22+U23+U24+U25+U27+U28</f>
        <v>373308.82</v>
      </c>
      <c r="V29" s="31">
        <f>V11+V12+V13+V14+V15+V16+V17+V18+V19+V20+V21+V22+V23+V24+V25+V27+V28</f>
        <v>0</v>
      </c>
      <c r="W29" s="31">
        <f>W11+W12+W13+W14+W15+W16+W17+W18+W19+W20+W21+W22+W23+W24+W25+W27+W28</f>
        <v>0</v>
      </c>
      <c r="X29" s="31">
        <f>X11+X12+X13+X14+X15+X16+X17+X18+X19+X20+X21+X22+X23+X24+X25+X27+X28</f>
        <v>800</v>
      </c>
      <c r="Y29" s="31">
        <f>Y11+Y12+Y13+Y14+Y15+Y16+Y17+Y18+Y19+Y20+Y21+Y22+Y23+Y24+Y25+Y27+Y28</f>
        <v>150350.19000000003</v>
      </c>
      <c r="Z29" s="31">
        <f>U29+Y29+V29+W29+X29</f>
        <v>524459.01</v>
      </c>
      <c r="AA29" s="31">
        <f>AA11+AA12+AA13+AA14+AA15+AA16+AA17+AA18+AA19+AA20+AA21+AA22+AA23+AA24+AA25+AA27+AA28</f>
        <v>397851.19000000006</v>
      </c>
      <c r="AB29" s="31">
        <f>AB11+AB12+AB13+AB14+AB15+AB16+AB17+AB18+AB19+AB20+AB21+AB22+AB23+AB24+AB25+AB27+AB28</f>
        <v>0</v>
      </c>
      <c r="AC29" s="31">
        <f>AC11+AC12+AC13+AC14+AC15+AC16+AC17+AC18+AC19+AC20+AC21+AC22+AC23+AC24+AC25+AC27+AC28</f>
        <v>0</v>
      </c>
      <c r="AD29" s="31">
        <f>AD11+AD12+AD13+AD14+AD15+AD16+AD17+AD18+AD19+AD20+AD21+AD22+AD23+AD24+AD25+AD27+AD28</f>
        <v>1600</v>
      </c>
      <c r="AE29" s="31">
        <f>AE11+AE12+AE13+AE14+AE15+AE16+AE17+AE18+AE19+AE20+AE21+AE22+AE23+AE24+AE25+AE27+AE28</f>
        <v>128968.34</v>
      </c>
      <c r="AF29" s="31">
        <f>AA29+AE29+AB29+AC29+AD29</f>
        <v>528419.53</v>
      </c>
      <c r="AG29" s="31">
        <f>AG11+AG12+AG13+AG14+AG15+AG16+AG17+AG18+AG19+AG20+AG21+AG22+AG23+AG24+AG25+AG27+AG28</f>
        <v>785015.5700000001</v>
      </c>
      <c r="AH29" s="31">
        <f>AH11+AH12+AH13+AH14+AH15+AH16+AH17+AH18+AH19+AH20+AH21+AH22+AH23+AH24+AH25+AH27+AH28</f>
        <v>0</v>
      </c>
      <c r="AI29" s="31">
        <f>AI11+AI12+AI13+AI14+AI15+AI16+AI17+AI18+AI19+AI20+AI21+AI22+AI23+AI24+AI25+AI27+AI28</f>
        <v>0</v>
      </c>
      <c r="AJ29" s="31">
        <f>AJ11+AJ12+AJ13+AJ14+AJ15+AJ16+AJ17+AJ18+AJ19+AJ20+AJ21+AJ22+AJ23+AJ24+AJ25+AJ27+AJ28</f>
        <v>0</v>
      </c>
      <c r="AK29" s="31">
        <f>AK11+AK12+AK13+AK14+AK15+AK16+AK17+AK18+AK19+AK20+AK21+AK22+AK23+AK24+AK25+AK27+AK28</f>
        <v>51950.369999999995</v>
      </c>
      <c r="AL29" s="31">
        <f>AG29+AK29+AH29+AI29+AJ29</f>
        <v>836965.9400000001</v>
      </c>
      <c r="AM29" s="31">
        <f>AM11+AM12+AM13+AM14+AM15+AM16+AM17+AM18+AM19+AM20+AM21+AM22+AM23+AM24+AM25+AM27+AM28</f>
        <v>271935.9</v>
      </c>
      <c r="AN29" s="31">
        <f>AN11+AN12+AN13+AN14+AN15+AN16+AN17+AN18+AN19+AN20+AN21+AN22+AN23+AN24+AN25+AN27+AN28</f>
        <v>0</v>
      </c>
      <c r="AO29" s="31">
        <f>AO11+AO12+AO13+AO14+AO15+AO16+AO17+AO18+AO19+AO20+AO21+AO22+AO23+AO24+AO25+AO27+AO28</f>
        <v>0</v>
      </c>
      <c r="AP29" s="31">
        <f>AP11+AP12+AP13+AP14+AP15+AP16+AP17+AP18+AP19+AP20+AP21+AP22+AP23+AP24+AP25+AP27+AP28</f>
        <v>800</v>
      </c>
      <c r="AQ29" s="31">
        <f>AQ11+AQ12+AQ13+AQ14+AQ15+AQ16+AQ17+AQ18+AQ19+AQ20+AQ21+AQ22+AQ23+AQ24+AQ25+AQ27+AQ28</f>
        <v>143774.89</v>
      </c>
      <c r="AR29" s="31">
        <f>AM29+AQ29+AN29+AO29+AP29</f>
        <v>416510.79000000004</v>
      </c>
      <c r="AS29" s="31">
        <f>AS11+AS12+AS13+AS14+AS15+AS16+AS17+AS18+AS19+AS20+AS21+AS22+AS23+AS24+AS25+AS27+AS28</f>
        <v>248132.26</v>
      </c>
      <c r="AT29" s="31">
        <f>AT11+AT12+AT13+AT14+AT15+AT16+AT17+AT18+AT19+AT20+AT21+AT22+AT23+AT24+AT25+AT27+AT28</f>
        <v>0</v>
      </c>
      <c r="AU29" s="31">
        <f>AU11+AU12+AU13+AU14+AU15+AU16+AU17+AU18+AU19+AU20+AU21+AU22+AU23+AU24+AU25+AU27+AU28</f>
        <v>0</v>
      </c>
      <c r="AV29" s="31">
        <f>AV11+AV12+AV13+AV14+AV15+AV16+AV17+AV18+AV19+AV20+AV21+AV22+AV23+AV24+AV25+AV27+AV28</f>
        <v>1600</v>
      </c>
      <c r="AW29" s="31">
        <f>AW11+AW12+AW13+AW14+AW15+AW16+AW17+AW18+AW19+AW20+AW21+AW22+AW23+AW24+AW25+AW27+AW28</f>
        <v>185548.58000000002</v>
      </c>
      <c r="AX29" s="31">
        <f>AS29+AW29+AT29+AU29+AV29</f>
        <v>435280.84</v>
      </c>
      <c r="AY29" s="31">
        <f>AY11+AY12+AY13+AY14+AY15+AY16+AY17+AY18+AY19+AY20+AY21+AY22+AY23+AY24+AY25+AY27+AY28</f>
        <v>145087.93</v>
      </c>
      <c r="AZ29" s="31">
        <f>AZ11+AZ12+AZ13+AZ14+AZ15+AZ16+AZ17+AZ18+AZ19+AZ20+AZ21+AZ22+AZ23+AZ24+AZ25+AZ27+AZ28</f>
        <v>0</v>
      </c>
      <c r="BA29" s="31">
        <f>BA11+BA12+BA13+BA14+BA15+BA16+BA17+BA18+BA19+BA20+BA21+BA22+BA23+BA24+BA25+BA27+BA28</f>
        <v>0</v>
      </c>
      <c r="BB29" s="31">
        <f>BB11+BB12+BB13+BB14+BB15+BB16+BB17+BB18+BB19+BB20+BB21+BB22+BB23+BB24+BB25+BB27+BB28</f>
        <v>9500</v>
      </c>
      <c r="BC29" s="31">
        <f>BC11+BC12+BC13+BC14+BC15+BC16+BC17+BC18+BC19+BC20+BC21+BC22+BC23+BC24+BC25+BC27+BC28</f>
        <v>135510.63999999998</v>
      </c>
      <c r="BD29" s="31">
        <f>AY29+BC29+AZ29+BA29+BB29</f>
        <v>290098.56999999995</v>
      </c>
      <c r="BE29" s="31">
        <f>BE11+BE12+BE13+BE14+BE15+BE16+BE17+BE18+BE19+BE20+BE21+BE22+BE23+BE24+BE25+BE27+BE28</f>
        <v>670170.5299999999</v>
      </c>
      <c r="BF29" s="31">
        <f>BF11+BF12+BF13+BF14+BF15+BF16+BF17+BF18+BF19+BF20+BF21+BF22+BF23+BF24+BF25+BF27+BF28</f>
        <v>0</v>
      </c>
      <c r="BG29" s="31">
        <f>BG11+BG12+BG13+BG14+BG15+BG16+BG17+BG18+BG19+BG20+BG21+BG22+BG23+BG24+BG25+BG27+BG28</f>
        <v>8675.54</v>
      </c>
      <c r="BH29" s="31">
        <f>BH11+BH12+BH13+BH14+BH15+BH16+BH17+BH18+BH19+BH20+BH21+BH22+BH23+BH24+BH25+BH27+BH28</f>
        <v>800</v>
      </c>
      <c r="BI29" s="31">
        <f>BI11+BI12+BI13+BI14+BI15+BI16+BI17+BI18+BI19+BI20+BI21+BI22+BI23+BI24+BI25+BI27+BI28</f>
        <v>332036.32999999996</v>
      </c>
      <c r="BJ29" s="31">
        <f>BE29+BI29+BF29+BG29+BH29</f>
        <v>1011682.3999999999</v>
      </c>
      <c r="BK29" s="31">
        <f>BK11+BK12+BK13+BK14+BK15+BK16+BK17+BK18+BK19+BK20+BK21+BK22+BK23+BK24+BK25+BK27+BK28</f>
        <v>480768.08999999997</v>
      </c>
      <c r="BL29" s="31">
        <f>BL11+BL12+BL13+BL14+BL15+BL16+BL17+BL18+BL19+BL20+BL21+BL22+BL23+BL24+BL25+BL27+BL28</f>
        <v>23940</v>
      </c>
      <c r="BM29" s="31">
        <f>BM11+BM12+BM13+BM14+BM15+BM16+BM17+BM18+BM19+BM20+BM21+BM22+BM23+BM24+BM25+BM27+BM28</f>
        <v>6737.389999999999</v>
      </c>
      <c r="BN29" s="31">
        <f>BN11+BN12+BN13+BN14+BN15+BN16+BN17+BN18+BN19+BN20+BN21+BN22+BN23+BN24+BN25+BN27+BN28</f>
        <v>1600</v>
      </c>
      <c r="BO29" s="31">
        <f>BO11+BO12+BO13+BO14+BO15+BO16+BO17+BO18+BO19+BO20+BO21+BO22+BO23+BO24+BO25+BO27+BO28</f>
        <v>229590.46999999997</v>
      </c>
      <c r="BP29" s="31">
        <f>BK29+BO29+BL29+BM29+BN29</f>
        <v>742635.95</v>
      </c>
      <c r="BQ29" s="31">
        <f>BQ11+BQ12+BQ13+BQ14+BQ15+BQ16+BQ17+BQ18+BQ19+BQ20+BQ21+BQ22+BQ23+BQ24+BQ25+BQ27+BQ28</f>
        <v>870033.79</v>
      </c>
      <c r="BR29" s="31">
        <f>BR11+BR12+BR13+BR14+BR15+BR16+BR17+BR18+BR19+BR20+BR21+BR22+BR23+BR24+BR25+BR27+BR28</f>
        <v>19980</v>
      </c>
      <c r="BS29" s="31">
        <f>BS11+BS12+BS13+BS14+BS15+BS16+BS17+BS18+BS19+BS20+BS21+BS22+BS23+BS24+BS25+BS27+BS28</f>
        <v>17535.67</v>
      </c>
      <c r="BT29" s="31">
        <f>BT11+BT12+BT13+BT14+BT15+BT16+BT17+BT18+BT19+BT20+BT21+BT22+BT23+BT24+BT25+BT27+BT28</f>
        <v>0</v>
      </c>
      <c r="BU29" s="31">
        <f>BU11+BU12+BU13+BU14+BU15+BU16+BU17+BU18+BU19+BU20+BU21+BU22+BU23+BU24+BU25+BU27+BU28</f>
        <v>375327.62</v>
      </c>
      <c r="BV29" s="31">
        <f>BQ29+BU29+BR29+BS29+BT29</f>
        <v>1282877.08</v>
      </c>
      <c r="BW29" s="31">
        <f>BW11+BW12+BW13+BW14+BW15+BW16+BW17+BW18+BW19+BW20+BW21+BW22+BW23+BW24+BW25+BW27+BW28</f>
        <v>5129049.68</v>
      </c>
      <c r="BX29" s="31">
        <f>BX11+BX12+BX13+BX14+BX15+BX16+BX17+BX18+BX19+BX20+BX21+BX22+BX23+BX24+BX25+BX27+BX28</f>
        <v>43920</v>
      </c>
      <c r="BY29" s="31">
        <f>BY11+BY12+BY13+BY14+BY15+BY16+BY17+BY18+BY19+BY20+BY21+BY22+BY23+BY24+BY25+BY27+BY28</f>
        <v>47422.71000000001</v>
      </c>
      <c r="BZ29" s="31">
        <f>BZ11+BZ12+BZ13+BZ14+BZ15+BZ16+BZ17+BZ18+BZ19+BZ20+BZ21+BZ22+BZ23+BZ24+BZ25+BZ27+BZ28</f>
        <v>19485.71</v>
      </c>
      <c r="CA29" s="31">
        <f>CA11+CA12+CA13+CA14+CA15+CA16+CA17+CA18+CA19+CA20+CA21+CA22+CA23+CA24+CA25+CA27+CA28</f>
        <v>2660771.569999999</v>
      </c>
      <c r="CB29" s="31">
        <f>BW29+CA29</f>
        <v>7789821.249999998</v>
      </c>
    </row>
    <row r="32" ht="12.75">
      <c r="B32" s="4" t="s">
        <v>27</v>
      </c>
    </row>
    <row r="34" ht="12.75">
      <c r="B34" s="3" t="s">
        <v>28</v>
      </c>
    </row>
  </sheetData>
  <sheetProtection/>
  <mergeCells count="17">
    <mergeCell ref="A6:AT6"/>
    <mergeCell ref="A7:AU7"/>
    <mergeCell ref="A8:AU8"/>
    <mergeCell ref="A9:B9"/>
    <mergeCell ref="C9:H9"/>
    <mergeCell ref="AS9:AX9"/>
    <mergeCell ref="AM9:AR9"/>
    <mergeCell ref="AY9:BD9"/>
    <mergeCell ref="BE9:BJ9"/>
    <mergeCell ref="BK9:BP9"/>
    <mergeCell ref="BQ9:BV9"/>
    <mergeCell ref="BW9:CB9"/>
    <mergeCell ref="I9:N9"/>
    <mergeCell ref="O9:T9"/>
    <mergeCell ref="U9:Z9"/>
    <mergeCell ref="AA9:AF9"/>
    <mergeCell ref="AG9:AL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Sakata</cp:lastModifiedBy>
  <cp:lastPrinted>2018-04-16T09:07:26Z</cp:lastPrinted>
  <dcterms:created xsi:type="dcterms:W3CDTF">1996-10-08T23:32:33Z</dcterms:created>
  <dcterms:modified xsi:type="dcterms:W3CDTF">2021-01-16T10:02:07Z</dcterms:modified>
  <cp:category/>
  <cp:version/>
  <cp:contentType/>
  <cp:contentStatus/>
</cp:coreProperties>
</file>